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87" i="4"/>
  <c r="D288"/>
  <c r="E288" s="1"/>
  <c r="D289"/>
  <c r="E289" s="1"/>
  <c r="D286"/>
  <c r="D276"/>
  <c r="D277"/>
  <c r="F277" s="1"/>
  <c r="D278"/>
  <c r="E278" s="1"/>
  <c r="D275"/>
  <c r="D265"/>
  <c r="D266"/>
  <c r="D267"/>
  <c r="D264"/>
  <c r="D291"/>
  <c r="F291" s="1"/>
  <c r="D290"/>
  <c r="B282"/>
  <c r="D279"/>
  <c r="E279" s="1"/>
  <c r="B271"/>
  <c r="D268"/>
  <c r="B260"/>
  <c r="D257"/>
  <c r="B249"/>
  <c r="E291"/>
  <c r="D292"/>
  <c r="F287"/>
  <c r="E287"/>
  <c r="F286"/>
  <c r="E286"/>
  <c r="F278"/>
  <c r="E277"/>
  <c r="F276"/>
  <c r="E276"/>
  <c r="F275"/>
  <c r="E275"/>
  <c r="D177"/>
  <c r="D178"/>
  <c r="D179"/>
  <c r="D176"/>
  <c r="D180"/>
  <c r="B172"/>
  <c r="F180"/>
  <c r="F176"/>
  <c r="B183"/>
  <c r="M22" i="2"/>
  <c r="O22"/>
  <c r="D169" i="4"/>
  <c r="F169" s="1"/>
  <c r="B161"/>
  <c r="D166"/>
  <c r="E166" s="1"/>
  <c r="D167"/>
  <c r="F167" s="1"/>
  <c r="D168"/>
  <c r="E168" s="1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E179" s="1"/>
  <c r="D99"/>
  <c r="D103"/>
  <c r="F103" s="1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F289" i="4" l="1"/>
  <c r="E274"/>
  <c r="F274"/>
  <c r="E285"/>
  <c r="D285"/>
  <c r="D284" s="1"/>
  <c r="F288"/>
  <c r="F285" s="1"/>
  <c r="F279"/>
  <c r="D274"/>
  <c r="D273" s="1"/>
  <c r="F290"/>
  <c r="F292" s="1"/>
  <c r="E290"/>
  <c r="E292" s="1"/>
  <c r="E177"/>
  <c r="D98"/>
  <c r="D97" s="1"/>
  <c r="E102"/>
  <c r="E98" s="1"/>
  <c r="E176"/>
  <c r="E180"/>
  <c r="F177"/>
  <c r="F179"/>
  <c r="D164"/>
  <c r="D163" s="1"/>
  <c r="F163" s="1"/>
  <c r="E164"/>
  <c r="F166"/>
  <c r="F168"/>
  <c r="F102"/>
  <c r="F98" s="1"/>
  <c r="F284" l="1"/>
  <c r="E284"/>
  <c r="E273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0" i="2"/>
  <c r="O30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E55"/>
  <c r="E54" s="1"/>
  <c r="F54"/>
  <c r="D54"/>
  <c r="D246"/>
  <c r="F246" s="1"/>
  <c r="B238"/>
  <c r="F245"/>
  <c r="E245"/>
  <c r="F244"/>
  <c r="E244"/>
  <c r="F243"/>
  <c r="E243"/>
  <c r="F242"/>
  <c r="E242"/>
  <c r="D241"/>
  <c r="D235"/>
  <c r="F235" s="1"/>
  <c r="B227"/>
  <c r="E235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E219" s="1"/>
  <c r="D219"/>
  <c r="F241" l="1"/>
  <c r="F83"/>
  <c r="E83"/>
  <c r="D218"/>
  <c r="E218" s="1"/>
  <c r="F224"/>
  <c r="D240"/>
  <c r="E240" s="1"/>
  <c r="E246"/>
  <c r="E241"/>
  <c r="F76"/>
  <c r="D53"/>
  <c r="E53" s="1"/>
  <c r="E59"/>
  <c r="E61" s="1"/>
  <c r="D75"/>
  <c r="F81"/>
  <c r="E81"/>
  <c r="F70"/>
  <c r="E70"/>
  <c r="F59"/>
  <c r="F61" s="1"/>
  <c r="F218"/>
  <c r="F53" l="1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E186" s="1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 l="1"/>
  <c r="F87"/>
  <c r="F252"/>
  <c r="D270"/>
  <c r="E208"/>
  <c r="E37"/>
  <c r="E39" s="1"/>
  <c r="D31"/>
  <c r="E48"/>
  <c r="E50" s="1"/>
  <c r="D42"/>
  <c r="E42" s="1"/>
  <c r="E197"/>
  <c r="E92"/>
  <c r="F142"/>
  <c r="F141" s="1"/>
  <c r="E252"/>
  <c r="F153"/>
  <c r="F197"/>
  <c r="E153"/>
  <c r="E142"/>
  <c r="E141" s="1"/>
  <c r="F186"/>
  <c r="E131"/>
  <c r="D251"/>
  <c r="F13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D262" l="1"/>
  <c r="F262" s="1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E262" l="1"/>
  <c r="H251"/>
  <c r="F9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D6" l="1"/>
  <c r="D295" s="1"/>
  <c r="D299" s="1"/>
  <c r="F229"/>
  <c r="E295"/>
  <c r="F6" l="1"/>
  <c r="F295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<sst xmlns="http://schemas.openxmlformats.org/spreadsheetml/2006/main" count="3084" uniqueCount="530">
  <si>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</si>
  <si>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</si>
  <si>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</si>
  <si>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</si>
  <si>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</si>
  <si>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</si>
  <si>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</si>
  <si>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</si>
  <si>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</si>
  <si>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</si>
  <si>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</si>
  <si>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</si>
  <si>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</si>
  <si>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</si>
  <si>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</si>
  <si>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</si>
  <si>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</si>
  <si>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</si>
  <si>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</si>
  <si>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</si>
  <si>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</si>
  <si>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</si>
  <si>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</si>
  <si>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</si>
  <si>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</si>
  <si>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</si>
  <si>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</si>
  <si>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</si>
  <si>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</si>
  <si>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</si>
  <si>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</si>
  <si>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</si>
  <si>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</si>
  <si>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</si>
  <si>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</si>
  <si>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</si>
  <si>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</si>
  <si>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</si>
  <si>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</si>
  <si>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</si>
  <si>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</si>
  <si>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</si>
  <si>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</si>
  <si>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</si>
  <si>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</si>
  <si>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</si>
  <si>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</si>
  <si>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</si>
  <si>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</si>
  <si>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</si>
  <si>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</si>
  <si>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</si>
  <si>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</si>
  <si>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</si>
  <si>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</si>
  <si>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</si>
  <si>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</si>
  <si>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</si>
  <si>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</si>
  <si>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</si>
  <si>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</si>
  <si>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</si>
  <si>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</si>
  <si>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</si>
  <si>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</si>
  <si>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</si>
  <si>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</si>
  <si>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</si>
  <si>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</si>
  <si>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</si>
  <si>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</si>
  <si>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</si>
  <si>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</si>
  <si>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</si>
  <si>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</si>
  <si>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</si>
  <si>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</si>
  <si>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</si>
  <si>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</si>
  <si>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</si>
  <si>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</si>
  <si>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</si>
  <si>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</si>
  <si>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</si>
  <si>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</si>
  <si>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</si>
  <si>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</si>
  <si>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</si>
  <si>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</si>
  <si>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</si>
  <si>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</si>
  <si>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</si>
  <si>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</si>
  <si>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</si>
  <si>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</si>
  <si>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</si>
  <si>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</si>
  <si>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</si>
  <si>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</si>
  <si>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</si>
  <si>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</si>
  <si>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</si>
  <si>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</si>
  <si>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</si>
  <si>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</si>
  <si>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</si>
  <si>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</si>
  <si>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</si>
  <si>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</si>
  <si>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</si>
  <si>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</si>
  <si>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</si>
  <si>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</si>
  <si>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</si>
  <si>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</si>
  <si>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</si>
  <si>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</si>
  <si>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</si>
  <si>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</si>
  <si>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</si>
  <si>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</si>
  <si>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</si>
  <si>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</si>
  <si>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</si>
  <si>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</si>
  <si>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</si>
  <si>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</si>
  <si>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</si>
  <si>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</si>
  <si>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</si>
  <si>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</si>
  <si>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</si>
  <si>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</si>
  <si>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</si>
  <si>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</si>
  <si>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</si>
  <si>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</si>
  <si>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</si>
  <si>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</si>
  <si>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</si>
  <si>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</si>
  <si>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</si>
  <si>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</si>
  <si>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</si>
  <si>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</si>
  <si>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</si>
  <si>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</si>
  <si>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</si>
  <si>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</si>
  <si>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</si>
  <si>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</si>
  <si>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</si>
  <si>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</si>
  <si>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</si>
  <si>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</si>
  <si>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</si>
  <si>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</si>
  <si>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</si>
  <si>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</si>
  <si>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</si>
  <si>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</si>
  <si>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</si>
  <si>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</si>
  <si>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</si>
  <si>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</si>
  <si>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</si>
  <si>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</si>
  <si>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</si>
  <si>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</si>
  <si>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</si>
  <si>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</si>
  <si>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</si>
  <si>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</si>
  <si>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</si>
  <si>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</si>
  <si>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</si>
  <si>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</si>
  <si>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</si>
  <si>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</si>
  <si>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</si>
  <si>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</si>
  <si>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</si>
  <si>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</si>
  <si>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</si>
  <si>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</si>
  <si>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</si>
  <si>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</si>
  <si>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</si>
  <si>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</si>
  <si>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</si>
  <si>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</si>
  <si>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</si>
  <si>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</si>
  <si>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</si>
  <si>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</si>
  <si>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</si>
  <si>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</si>
  <si>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</si>
  <si>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</si>
  <si>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</si>
  <si>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</si>
  <si>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</si>
  <si>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</si>
  <si>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</si>
  <si>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</si>
  <si>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</si>
  <si>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</si>
  <si>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</si>
  <si>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</si>
  <si>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</si>
  <si>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</si>
  <si>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</si>
  <si>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</si>
  <si>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</si>
  <si>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</si>
  <si>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</si>
  <si>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</si>
  <si>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</si>
  <si>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</si>
  <si>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</si>
  <si>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</si>
  <si>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</si>
  <si>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</si>
  <si>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</si>
  <si>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</si>
  <si>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</si>
  <si>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</si>
  <si>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</si>
  <si>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</si>
  <si>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</si>
  <si>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</si>
  <si>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</si>
  <si>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</si>
  <si>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</si>
  <si>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</si>
  <si>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</si>
  <si>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</si>
  <si>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</si>
  <si>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</si>
  <si>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</si>
  <si>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</si>
  <si>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</si>
  <si>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</si>
  <si>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</si>
  <si>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</si>
  <si>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</si>
  <si>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</si>
  <si>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</si>
  <si>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</si>
  <si>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</si>
  <si>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</si>
  <si>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</si>
  <si>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</si>
  <si>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</si>
  <si>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</si>
  <si>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</si>
  <si>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</si>
  <si>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</si>
  <si>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</si>
  <si>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</si>
  <si>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</si>
  <si>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</si>
  <si>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</si>
  <si>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</si>
  <si>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</si>
  <si>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</si>
  <si>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</si>
  <si>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</si>
  <si>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</si>
  <si>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</si>
  <si>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</si>
  <si>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</si>
  <si>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</si>
  <si>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</si>
  <si>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</si>
  <si>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</si>
  <si>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</si>
  <si>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</si>
  <si>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</si>
  <si>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</si>
  <si>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</si>
  <si>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</si>
  <si>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</si>
  <si>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</si>
  <si>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</si>
  <si>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</si>
  <si>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</si>
  <si>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</si>
  <si>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</si>
  <si>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</si>
  <si>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</si>
  <si>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</si>
  <si>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</si>
  <si>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</si>
  <si>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</si>
  <si>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</si>
  <si>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</si>
  <si>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</si>
  <si>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</si>
  <si>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</si>
  <si>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</si>
  <si>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</si>
  <si>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</si>
  <si>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</si>
  <si>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</si>
  <si>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</si>
  <si>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</si>
  <si>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</si>
  <si>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</si>
  <si>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</si>
  <si>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</si>
  <si>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</si>
  <si>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</si>
  <si>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</si>
  <si>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</si>
  <si>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</si>
  <si>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</si>
  <si>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</si>
  <si>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</si>
  <si>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</si>
  <si>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</si>
  <si>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</si>
  <si>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</si>
  <si>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</si>
  <si>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</si>
  <si>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</si>
  <si>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</si>
  <si>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</si>
  <si>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</si>
  <si>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</si>
  <si>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</si>
  <si>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</si>
  <si>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</si>
  <si>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</si>
  <si>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</si>
  <si>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</si>
  <si>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</si>
  <si>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</si>
  <si>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</si>
  <si>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</si>
  <si>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</si>
  <si>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</si>
  <si>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</si>
  <si>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</si>
  <si>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</si>
  <si>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</si>
  <si>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</si>
  <si>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</si>
  <si>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</si>
  <si>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</si>
  <si>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</si>
  <si>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</si>
  <si>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</si>
  <si>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</si>
  <si>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</si>
  <si>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</si>
  <si>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</si>
  <si>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</si>
  <si>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</si>
  <si>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</si>
  <si>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</si>
  <si>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</si>
  <si>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</si>
  <si>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</si>
  <si>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</si>
  <si>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</si>
  <si>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</si>
  <si>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</si>
  <si>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</si>
  <si>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</si>
  <si>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</si>
  <si>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</si>
  <si>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</si>
  <si>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</si>
  <si>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</si>
  <si>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</si>
  <si>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</si>
  <si>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</si>
  <si>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</si>
  <si>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</si>
  <si>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</si>
  <si>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</si>
  <si>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</si>
  <si>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</si>
  <si>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</si>
  <si>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</si>
  <si>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</si>
  <si>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</si>
  <si>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</si>
  <si>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</si>
  <si>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</si>
  <si>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</si>
  <si>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</si>
  <si>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</si>
  <si>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</si>
  <si>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</si>
  <si>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</si>
  <si>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</si>
  <si>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</si>
  <si>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</si>
  <si>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</si>
  <si>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</si>
  <si>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</si>
  <si>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</si>
  <si>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</si>
  <si>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</si>
  <si>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</si>
  <si>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</si>
  <si>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</si>
  <si>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</si>
  <si>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</si>
  <si>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</si>
  <si>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</si>
  <si>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</si>
  <si>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</si>
  <si>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</si>
  <si>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</si>
  <si>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</si>
  <si>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</si>
  <si>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</si>
  <si>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</si>
  <si>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</si>
  <si>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</si>
  <si>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</si>
  <si>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</si>
  <si>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</si>
  <si>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</si>
  <si>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</si>
  <si>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</si>
  <si>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</si>
  <si>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</si>
  <si>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</si>
  <si>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</si>
  <si>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</si>
  <si>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</si>
  <si>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</si>
  <si>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</si>
  <si>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</si>
  <si>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</si>
  <si>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</si>
  <si>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</si>
  <si>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</si>
  <si>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</si>
  <si>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</si>
  <si>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</si>
  <si>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</si>
  <si>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</si>
  <si>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</si>
  <si>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</si>
  <si>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</si>
  <si>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</si>
  <si>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</si>
  <si>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</si>
  <si>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</si>
  <si>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</si>
  <si>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</si>
  <si>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</si>
  <si>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</si>
  <si>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Заместитель Председателя Правительства Тверской области - Министр социальной защиты населения Тверской области</t>
  </si>
  <si>
    <t>«30 »   декабря 2021 г.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</si>
  <si>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</si>
  <si>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</si>
  <si>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</si>
  <si>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</si>
  <si>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</si>
  <si>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</si>
  <si>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</si>
  <si>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</si>
  <si>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</si>
  <si>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</si>
  <si>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</si>
  <si>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</si>
  <si>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</si>
  <si>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</si>
  <si>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</si>
  <si>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</si>
  <si>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</si>
  <si>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</si>
  <si>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</si>
  <si>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</si>
  <si>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</si>
  <si>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</si>
  <si>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</si>
  <si>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</si>
  <si>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</si>
  <si>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</si>
  <si>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</si>
  <si>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</si>
  <si>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</si>
  <si>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</si>
  <si>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</si>
  <si>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</si>
  <si>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</si>
  <si>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</si>
  <si>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</si>
  <si>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</si>
  <si>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</si>
  <si>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</si>
  <si>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</si>
  <si>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</si>
  <si>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</si>
  <si>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</si>
  <si>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</si>
  <si>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</si>
  <si>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</si>
  <si>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</si>
  <si>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</si>
  <si>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</si>
  <si>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</si>
  <si>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</si>
  <si>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</si>
  <si>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</si>
  <si>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</si>
  <si>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</si>
  <si>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</si>
  <si>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</si>
  <si>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</si>
  <si>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</si>
  <si>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</si>
  <si>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</si>
  <si>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</si>
  <si>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</si>
  <si>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</si>
  <si>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</si>
  <si>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</si>
  <si>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</si>
  <si>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</si>
  <si>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</si>
  <si>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Молоковского района</t>
  </si>
  <si>
    <t>Голубев Александр Александрович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</si>
</sst>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G21" sqref="G2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3" t="s">
        <v>1</v>
      </c>
      <c r="F2" s="63"/>
      <c r="G2" s="63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4" t="s">
        <v>0</v>
      </c>
      <c r="F3" s="64" t="s">
        <v>0</v>
      </c>
      <c r="G3" s="64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4" t="s">
        <v>0</v>
      </c>
      <c r="F4" s="64" t="s">
        <v>0</v>
      </c>
      <c r="G4" s="64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5" t="s">
        <v>2</v>
      </c>
      <c r="F5" s="65"/>
      <c r="G5" s="65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5" t="s">
        <v>3</v>
      </c>
      <c r="F6" s="65"/>
      <c r="G6" s="65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66" t="s">
        <v>458</v>
      </c>
      <c r="F7" s="67"/>
      <c r="G7" s="67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8" t="s">
        <v>4</v>
      </c>
      <c r="F8" s="68"/>
      <c r="G8" s="68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38" t="s">
        <v>437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9" t="s">
        <v>459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7" t="s">
        <v>7</v>
      </c>
      <c r="F13" s="67"/>
      <c r="G13" s="67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8" t="s">
        <v>8</v>
      </c>
      <c r="F14" s="68"/>
      <c r="G14" s="68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529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9" t="s">
        <v>459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7" t="s">
        <v>10</v>
      </c>
      <c r="F19" s="67"/>
      <c r="G19" s="67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8" t="s">
        <v>11</v>
      </c>
      <c r="F20" s="68"/>
      <c r="G20" s="68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7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9" t="s">
        <v>459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4" t="s">
        <v>13</v>
      </c>
      <c r="B26" s="64"/>
      <c r="C26" s="64"/>
      <c r="D26" s="64"/>
      <c r="E26" s="64"/>
      <c r="F26" s="64"/>
      <c r="G26" s="64"/>
    </row>
    <row r="27" spans="1:7" ht="12.75" customHeight="1">
      <c r="A27" s="67" t="s">
        <v>528</v>
      </c>
      <c r="B27" s="67"/>
      <c r="C27" s="67"/>
      <c r="D27" s="67"/>
      <c r="E27" s="67"/>
      <c r="F27" s="67"/>
      <c r="G27" s="67"/>
    </row>
    <row r="28" spans="1:7" ht="12.75" customHeight="1">
      <c r="A28" s="69" t="s">
        <v>14</v>
      </c>
      <c r="B28" s="69"/>
      <c r="C28" s="69"/>
      <c r="D28" s="69"/>
      <c r="E28" s="69"/>
      <c r="F28" s="69"/>
      <c r="G28" s="69"/>
    </row>
    <row r="29" spans="1:7" ht="18" customHeight="1">
      <c r="A29" s="70" t="s">
        <v>460</v>
      </c>
      <c r="B29" s="67"/>
      <c r="C29" s="67"/>
      <c r="D29" s="67"/>
      <c r="E29" s="67"/>
      <c r="F29" s="67"/>
      <c r="G29" s="6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29" zoomScale="69" zoomScaleNormal="69" workbookViewId="0">
      <selection activeCell="A30" sqref="A30:A3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74" t="s">
        <v>174</v>
      </c>
      <c r="B4" s="74" t="s">
        <v>175</v>
      </c>
      <c r="C4" s="74" t="s">
        <v>176</v>
      </c>
      <c r="D4" s="74" t="s">
        <v>177</v>
      </c>
      <c r="E4" s="74"/>
      <c r="F4" s="74"/>
      <c r="G4" s="74" t="s">
        <v>178</v>
      </c>
      <c r="H4" s="74"/>
      <c r="I4" s="74" t="s">
        <v>179</v>
      </c>
      <c r="J4" s="74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>
      <c r="A5" s="74"/>
      <c r="B5" s="74"/>
      <c r="C5" s="74"/>
      <c r="D5" s="74" t="s">
        <v>22</v>
      </c>
      <c r="E5" s="74" t="s">
        <v>23</v>
      </c>
      <c r="F5" s="74" t="s">
        <v>24</v>
      </c>
      <c r="G5" s="74" t="s">
        <v>25</v>
      </c>
      <c r="H5" s="74" t="s">
        <v>26</v>
      </c>
      <c r="I5" s="74"/>
      <c r="J5" s="74"/>
      <c r="K5" s="71" t="s">
        <v>470</v>
      </c>
      <c r="L5" s="71"/>
      <c r="M5" s="71" t="s">
        <v>471</v>
      </c>
      <c r="N5" s="71"/>
      <c r="O5" s="71" t="s">
        <v>472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4"/>
      <c r="B6" s="74"/>
      <c r="C6" s="74"/>
      <c r="D6" s="74"/>
      <c r="E6" s="74"/>
      <c r="F6" s="74"/>
      <c r="G6" s="74"/>
      <c r="H6" s="74"/>
      <c r="I6" s="50" t="s">
        <v>27</v>
      </c>
      <c r="J6" s="50" t="s">
        <v>28</v>
      </c>
      <c r="K6" s="47" t="s">
        <v>29</v>
      </c>
      <c r="L6" s="47" t="s">
        <v>30</v>
      </c>
      <c r="M6" s="47" t="s">
        <v>29</v>
      </c>
      <c r="N6" s="47" t="s">
        <v>30</v>
      </c>
      <c r="O6" s="47" t="s">
        <v>29</v>
      </c>
      <c r="P6" s="47" t="s">
        <v>30</v>
      </c>
      <c r="Q6" s="47" t="s">
        <v>31</v>
      </c>
      <c r="R6" s="47" t="s">
        <v>32</v>
      </c>
      <c r="S6" s="47" t="s">
        <v>33</v>
      </c>
    </row>
    <row r="7" spans="1:19" ht="20.100000000000001" customHeight="1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  <c r="S7" s="47" t="s">
        <v>52</v>
      </c>
    </row>
    <row r="8" spans="1:19" ht="233.25" customHeight="1">
      <c r="A8" s="51" t="s">
        <v>438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22</v>
      </c>
      <c r="M8" s="7" t="s">
        <v>0</v>
      </c>
      <c r="N8" s="7">
        <f>L8</f>
        <v>22</v>
      </c>
      <c r="O8" s="7"/>
      <c r="P8" s="7">
        <f>L8</f>
        <v>22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51" t="s">
        <v>439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29</v>
      </c>
      <c r="M9" s="7" t="s">
        <v>0</v>
      </c>
      <c r="N9" s="7">
        <f>L9</f>
        <v>29</v>
      </c>
      <c r="O9" s="7" t="s">
        <v>0</v>
      </c>
      <c r="P9" s="7">
        <f>N9</f>
        <v>29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51" t="s">
        <v>440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29</v>
      </c>
      <c r="M10" s="7" t="s">
        <v>0</v>
      </c>
      <c r="N10" s="7">
        <f t="shared" ref="N10:N14" si="0">L10</f>
        <v>29</v>
      </c>
      <c r="O10" s="7" t="s">
        <v>0</v>
      </c>
      <c r="P10" s="7">
        <f t="shared" ref="P10:P14" si="1">N10</f>
        <v>29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51" t="s">
        <v>441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16</v>
      </c>
      <c r="M11" s="7" t="s">
        <v>0</v>
      </c>
      <c r="N11" s="7">
        <f t="shared" si="0"/>
        <v>16</v>
      </c>
      <c r="O11" s="7" t="s">
        <v>0</v>
      </c>
      <c r="P11" s="7">
        <f t="shared" si="1"/>
        <v>16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51" t="s">
        <v>442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7</v>
      </c>
      <c r="M12" s="7"/>
      <c r="N12" s="7">
        <f t="shared" si="0"/>
        <v>7</v>
      </c>
      <c r="O12" s="7" t="s">
        <v>0</v>
      </c>
      <c r="P12" s="7">
        <f t="shared" si="1"/>
        <v>7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51" t="s">
        <v>443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</v>
      </c>
      <c r="M13" s="7" t="s">
        <v>0</v>
      </c>
      <c r="N13" s="7">
        <f t="shared" si="0"/>
        <v>1</v>
      </c>
      <c r="O13" s="7" t="s">
        <v>0</v>
      </c>
      <c r="P13" s="7">
        <f t="shared" si="1"/>
        <v>1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51" t="s">
        <v>444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</v>
      </c>
      <c r="M14" s="7" t="s">
        <v>0</v>
      </c>
      <c r="N14" s="7">
        <f t="shared" si="0"/>
        <v>1</v>
      </c>
      <c r="O14" s="7" t="s">
        <v>0</v>
      </c>
      <c r="P14" s="7">
        <f t="shared" si="1"/>
        <v>1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51" t="s">
        <v>445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850</v>
      </c>
      <c r="L15" s="7"/>
      <c r="M15" s="7">
        <f>K15</f>
        <v>850</v>
      </c>
      <c r="N15" s="7"/>
      <c r="O15" s="7">
        <f>K15</f>
        <v>850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51" t="s">
        <v>468</v>
      </c>
      <c r="B16" s="6" t="s">
        <v>62</v>
      </c>
      <c r="C16" s="6" t="s">
        <v>63</v>
      </c>
      <c r="D16" s="6" t="s">
        <v>64</v>
      </c>
      <c r="E16" s="6" t="s">
        <v>469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51" t="s">
        <v>446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51" t="s">
        <v>447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50</v>
      </c>
      <c r="L18" s="7" t="s">
        <v>0</v>
      </c>
      <c r="M18" s="7">
        <f t="shared" si="4"/>
        <v>50</v>
      </c>
      <c r="N18" s="7" t="s">
        <v>0</v>
      </c>
      <c r="O18" s="7">
        <f t="shared" si="5"/>
        <v>50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51" t="s">
        <v>448</v>
      </c>
      <c r="B19" s="6" t="s">
        <v>62</v>
      </c>
      <c r="C19" s="6" t="s">
        <v>63</v>
      </c>
      <c r="D19" s="6" t="s">
        <v>64</v>
      </c>
      <c r="E19" s="6" t="s">
        <v>67</v>
      </c>
      <c r="F19" s="47"/>
      <c r="G19" s="6" t="s">
        <v>55</v>
      </c>
      <c r="H19" s="6" t="s">
        <v>0</v>
      </c>
      <c r="I19" s="6" t="s">
        <v>56</v>
      </c>
      <c r="J19" s="6" t="s">
        <v>57</v>
      </c>
      <c r="K19" s="7">
        <v>4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51" t="s">
        <v>449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6</v>
      </c>
      <c r="L20" s="7"/>
      <c r="M20" s="7">
        <f>K20</f>
        <v>6</v>
      </c>
      <c r="N20" s="7" t="s">
        <v>0</v>
      </c>
      <c r="O20" s="7">
        <f t="shared" si="5"/>
        <v>6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51" t="s">
        <v>450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11</v>
      </c>
      <c r="L21" s="7" t="s">
        <v>0</v>
      </c>
      <c r="M21" s="7">
        <f t="shared" si="4"/>
        <v>11</v>
      </c>
      <c r="N21" s="7" t="s">
        <v>0</v>
      </c>
      <c r="O21" s="7">
        <f t="shared" si="5"/>
        <v>11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40" t="s">
        <v>473</v>
      </c>
      <c r="B22" s="6" t="s">
        <v>62</v>
      </c>
      <c r="C22" s="6" t="s">
        <v>63</v>
      </c>
      <c r="D22" s="6" t="s">
        <v>64</v>
      </c>
      <c r="E22" s="53" t="s">
        <v>474</v>
      </c>
      <c r="F22" s="47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51" t="s">
        <v>457</v>
      </c>
      <c r="B23" s="6" t="s">
        <v>62</v>
      </c>
      <c r="C23" s="6" t="s">
        <v>63</v>
      </c>
      <c r="D23" s="6" t="s">
        <v>64</v>
      </c>
      <c r="E23" s="6" t="s">
        <v>290</v>
      </c>
      <c r="F23" s="47"/>
      <c r="G23" s="6" t="s">
        <v>55</v>
      </c>
      <c r="H23" s="6" t="s">
        <v>0</v>
      </c>
      <c r="I23" s="6" t="s">
        <v>56</v>
      </c>
      <c r="J23" s="6" t="s">
        <v>57</v>
      </c>
      <c r="K23" s="7">
        <v>2</v>
      </c>
      <c r="L23" s="7" t="s">
        <v>0</v>
      </c>
      <c r="M23" s="7">
        <f t="shared" ref="M23" si="6">K23</f>
        <v>2</v>
      </c>
      <c r="N23" s="7" t="s">
        <v>0</v>
      </c>
      <c r="O23" s="7">
        <f t="shared" ref="O23" si="7">M23</f>
        <v>2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51" t="s">
        <v>451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15</v>
      </c>
      <c r="L24" s="7" t="s">
        <v>0</v>
      </c>
      <c r="M24" s="7">
        <f t="shared" si="4"/>
        <v>15</v>
      </c>
      <c r="N24" s="7" t="s">
        <v>0</v>
      </c>
      <c r="O24" s="7">
        <f t="shared" si="5"/>
        <v>15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51" t="s">
        <v>452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15</v>
      </c>
      <c r="L25" s="7" t="s">
        <v>0</v>
      </c>
      <c r="M25" s="7">
        <f t="shared" si="4"/>
        <v>15</v>
      </c>
      <c r="N25" s="7" t="s">
        <v>0</v>
      </c>
      <c r="O25" s="7">
        <f t="shared" si="5"/>
        <v>15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51" t="s">
        <v>453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15</v>
      </c>
      <c r="L26" s="7" t="s">
        <v>0</v>
      </c>
      <c r="M26" s="7">
        <f t="shared" si="4"/>
        <v>15</v>
      </c>
      <c r="N26" s="7" t="s">
        <v>0</v>
      </c>
      <c r="O26" s="7">
        <f t="shared" si="5"/>
        <v>15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51" t="s">
        <v>454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15</v>
      </c>
      <c r="L27" s="7" t="s">
        <v>0</v>
      </c>
      <c r="M27" s="7">
        <f t="shared" si="4"/>
        <v>15</v>
      </c>
      <c r="N27" s="7" t="s">
        <v>0</v>
      </c>
      <c r="O27" s="7">
        <f t="shared" si="5"/>
        <v>15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51" t="s">
        <v>455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3</v>
      </c>
      <c r="L28" s="7" t="s">
        <v>0</v>
      </c>
      <c r="M28" s="7">
        <f t="shared" si="4"/>
        <v>3</v>
      </c>
      <c r="N28" s="7" t="s">
        <v>0</v>
      </c>
      <c r="O28" s="7">
        <f t="shared" si="5"/>
        <v>3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51" t="s">
        <v>456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2" t="s">
        <v>55</v>
      </c>
      <c r="H29" s="6" t="s">
        <v>0</v>
      </c>
      <c r="I29" s="6" t="s">
        <v>56</v>
      </c>
      <c r="J29" s="6" t="s">
        <v>57</v>
      </c>
      <c r="K29" s="7">
        <v>3</v>
      </c>
      <c r="L29" s="7" t="s">
        <v>0</v>
      </c>
      <c r="M29" s="7">
        <f t="shared" si="4"/>
        <v>3</v>
      </c>
      <c r="N29" s="7" t="s">
        <v>0</v>
      </c>
      <c r="O29" s="7">
        <f t="shared" si="5"/>
        <v>3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51" t="s">
        <v>463</v>
      </c>
      <c r="B30" s="6" t="s">
        <v>277</v>
      </c>
      <c r="C30" s="6" t="s">
        <v>465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2">
        <v>41967</v>
      </c>
      <c r="S30" s="8" t="s">
        <v>282</v>
      </c>
    </row>
    <row r="31" spans="1:19" ht="271.5" customHeight="1">
      <c r="A31" s="51" t="s">
        <v>461</v>
      </c>
      <c r="B31" s="6" t="s">
        <v>277</v>
      </c>
      <c r="C31" s="6" t="s">
        <v>465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20</v>
      </c>
      <c r="M31" s="7"/>
      <c r="N31" s="7">
        <f>L31</f>
        <v>20</v>
      </c>
      <c r="O31" s="7"/>
      <c r="P31" s="7">
        <f>L31</f>
        <v>20</v>
      </c>
      <c r="Q31" s="8" t="s">
        <v>283</v>
      </c>
      <c r="R31" s="52">
        <v>41967</v>
      </c>
      <c r="S31" s="8" t="s">
        <v>282</v>
      </c>
    </row>
    <row r="32" spans="1:19" ht="383.25" customHeight="1">
      <c r="A32" s="51" t="s">
        <v>464</v>
      </c>
      <c r="B32" s="6" t="s">
        <v>277</v>
      </c>
      <c r="C32" s="6" t="s">
        <v>465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55</v>
      </c>
      <c r="L32" s="7"/>
      <c r="M32" s="7">
        <f>K32</f>
        <v>55</v>
      </c>
      <c r="N32" s="7"/>
      <c r="O32" s="7">
        <f>K32</f>
        <v>55</v>
      </c>
      <c r="P32" s="7"/>
      <c r="Q32" s="8" t="s">
        <v>283</v>
      </c>
      <c r="R32" s="52">
        <v>41967</v>
      </c>
      <c r="S32" s="8" t="s">
        <v>282</v>
      </c>
    </row>
    <row r="33" spans="1:19" ht="367.5" customHeight="1">
      <c r="A33" s="51" t="s">
        <v>462</v>
      </c>
      <c r="B33" s="6" t="s">
        <v>277</v>
      </c>
      <c r="C33" s="6" t="s">
        <v>465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29</v>
      </c>
      <c r="M33" s="7"/>
      <c r="N33" s="7">
        <f>L33</f>
        <v>29</v>
      </c>
      <c r="O33" s="7"/>
      <c r="P33" s="7">
        <f>L33</f>
        <v>29</v>
      </c>
      <c r="Q33" s="8" t="s">
        <v>283</v>
      </c>
      <c r="R33" s="52">
        <v>41967</v>
      </c>
      <c r="S33" s="8" t="s">
        <v>282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43" customWidth="1"/>
    <col min="2" max="2" width="22.5" style="43" customWidth="1"/>
    <col min="3" max="7" width="15" style="43" customWidth="1"/>
    <col min="8" max="8" width="30.1640625" style="43" customWidth="1"/>
    <col min="9" max="9" width="10.1640625" style="43" customWidth="1"/>
    <col min="10" max="10" width="12.33203125" style="43" customWidth="1"/>
    <col min="11" max="11" width="12.5" style="43" customWidth="1"/>
    <col min="12" max="12" width="13.1640625" style="43" customWidth="1"/>
    <col min="13" max="13" width="21.6640625" style="43" customWidth="1"/>
    <col min="14" max="17" width="9.33203125" style="43"/>
    <col min="18" max="18" width="12.6640625" style="43" bestFit="1" customWidth="1"/>
    <col min="19" max="19" width="13.6640625" style="43" bestFit="1" customWidth="1"/>
    <col min="20" max="20" width="9.6640625" style="43" bestFit="1" customWidth="1"/>
    <col min="21" max="16384" width="9.33203125" style="43"/>
  </cols>
  <sheetData>
    <row r="1" spans="1:13">
      <c r="A1" s="41" t="s">
        <v>0</v>
      </c>
    </row>
    <row r="2" spans="1:13" ht="31.15" customHeight="1">
      <c r="A2" s="75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95.65" customHeight="1">
      <c r="A3" s="76" t="s">
        <v>174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70</v>
      </c>
      <c r="I3" s="71"/>
      <c r="J3" s="71" t="s">
        <v>71</v>
      </c>
      <c r="K3" s="71"/>
      <c r="L3" s="71"/>
      <c r="M3" s="71" t="s">
        <v>72</v>
      </c>
    </row>
    <row r="4" spans="1:13" ht="160.5" customHeight="1">
      <c r="A4" s="77" t="s">
        <v>0</v>
      </c>
      <c r="B4" s="71" t="s">
        <v>0</v>
      </c>
      <c r="C4" s="47" t="s">
        <v>22</v>
      </c>
      <c r="D4" s="47" t="s">
        <v>23</v>
      </c>
      <c r="E4" s="47" t="s">
        <v>24</v>
      </c>
      <c r="F4" s="47" t="s">
        <v>25</v>
      </c>
      <c r="G4" s="47" t="s">
        <v>26</v>
      </c>
      <c r="H4" s="47" t="s">
        <v>27</v>
      </c>
      <c r="I4" s="47" t="s">
        <v>28</v>
      </c>
      <c r="J4" s="47" t="s">
        <v>475</v>
      </c>
      <c r="K4" s="47" t="s">
        <v>471</v>
      </c>
      <c r="L4" s="47" t="s">
        <v>476</v>
      </c>
      <c r="M4" s="71" t="s">
        <v>0</v>
      </c>
    </row>
    <row r="5" spans="1:13" ht="409.5">
      <c r="A5" s="42" t="s">
        <v>438</v>
      </c>
      <c r="B5" s="53" t="s">
        <v>53</v>
      </c>
      <c r="C5" s="53" t="s">
        <v>308</v>
      </c>
      <c r="D5" s="53" t="s">
        <v>54</v>
      </c>
      <c r="E5" s="53"/>
      <c r="F5" s="53" t="s">
        <v>55</v>
      </c>
      <c r="G5" s="53"/>
      <c r="H5" s="53" t="s">
        <v>73</v>
      </c>
      <c r="I5" s="53" t="s">
        <v>74</v>
      </c>
      <c r="J5" s="54">
        <v>100</v>
      </c>
      <c r="K5" s="54">
        <v>100</v>
      </c>
      <c r="L5" s="54">
        <v>100</v>
      </c>
      <c r="M5" s="55">
        <v>5</v>
      </c>
    </row>
    <row r="6" spans="1:13" ht="409.5">
      <c r="A6" s="42" t="s">
        <v>438</v>
      </c>
      <c r="B6" s="53" t="s">
        <v>53</v>
      </c>
      <c r="C6" s="53" t="s">
        <v>308</v>
      </c>
      <c r="D6" s="53" t="s">
        <v>54</v>
      </c>
      <c r="E6" s="53"/>
      <c r="F6" s="53" t="s">
        <v>55</v>
      </c>
      <c r="G6" s="53"/>
      <c r="H6" s="53" t="s">
        <v>75</v>
      </c>
      <c r="I6" s="53" t="s">
        <v>74</v>
      </c>
      <c r="J6" s="54">
        <v>100</v>
      </c>
      <c r="K6" s="54">
        <v>100</v>
      </c>
      <c r="L6" s="54">
        <v>100</v>
      </c>
      <c r="M6" s="55">
        <v>5</v>
      </c>
    </row>
    <row r="7" spans="1:13" ht="409.5">
      <c r="A7" s="42" t="s">
        <v>438</v>
      </c>
      <c r="B7" s="53" t="s">
        <v>53</v>
      </c>
      <c r="C7" s="53" t="s">
        <v>308</v>
      </c>
      <c r="D7" s="53" t="s">
        <v>54</v>
      </c>
      <c r="E7" s="53"/>
      <c r="F7" s="53" t="s">
        <v>55</v>
      </c>
      <c r="G7" s="53"/>
      <c r="H7" s="53" t="s">
        <v>76</v>
      </c>
      <c r="I7" s="53" t="s">
        <v>74</v>
      </c>
      <c r="J7" s="54">
        <v>100</v>
      </c>
      <c r="K7" s="54">
        <v>100</v>
      </c>
      <c r="L7" s="54">
        <v>100</v>
      </c>
      <c r="M7" s="55">
        <v>5</v>
      </c>
    </row>
    <row r="8" spans="1:13" ht="409.5">
      <c r="A8" s="42" t="s">
        <v>438</v>
      </c>
      <c r="B8" s="53" t="s">
        <v>53</v>
      </c>
      <c r="C8" s="53" t="s">
        <v>308</v>
      </c>
      <c r="D8" s="53" t="s">
        <v>54</v>
      </c>
      <c r="E8" s="53"/>
      <c r="F8" s="53" t="s">
        <v>55</v>
      </c>
      <c r="G8" s="53"/>
      <c r="H8" s="53" t="s">
        <v>77</v>
      </c>
      <c r="I8" s="53" t="s">
        <v>74</v>
      </c>
      <c r="J8" s="54">
        <v>100</v>
      </c>
      <c r="K8" s="54">
        <v>100</v>
      </c>
      <c r="L8" s="54">
        <v>100</v>
      </c>
      <c r="M8" s="55">
        <v>5</v>
      </c>
    </row>
    <row r="9" spans="1:13" ht="409.5">
      <c r="A9" s="56" t="s">
        <v>438</v>
      </c>
      <c r="B9" s="57" t="s">
        <v>53</v>
      </c>
      <c r="C9" s="57" t="s">
        <v>308</v>
      </c>
      <c r="D9" s="57" t="s">
        <v>54</v>
      </c>
      <c r="E9" s="57"/>
      <c r="F9" s="57" t="s">
        <v>55</v>
      </c>
      <c r="G9" s="57"/>
      <c r="H9" s="57" t="s">
        <v>78</v>
      </c>
      <c r="I9" s="57" t="s">
        <v>74</v>
      </c>
      <c r="J9" s="58">
        <v>100</v>
      </c>
      <c r="K9" s="58">
        <v>100</v>
      </c>
      <c r="L9" s="58">
        <v>100</v>
      </c>
      <c r="M9" s="59">
        <v>5</v>
      </c>
    </row>
    <row r="10" spans="1:13" ht="409.5">
      <c r="A10" s="46" t="s">
        <v>466</v>
      </c>
      <c r="B10" s="53" t="s">
        <v>53</v>
      </c>
      <c r="C10" s="53" t="s">
        <v>308</v>
      </c>
      <c r="D10" s="53" t="s">
        <v>54</v>
      </c>
      <c r="E10" s="53"/>
      <c r="F10" s="53" t="s">
        <v>55</v>
      </c>
      <c r="G10" s="53"/>
      <c r="H10" s="53" t="s">
        <v>284</v>
      </c>
      <c r="I10" s="53" t="s">
        <v>74</v>
      </c>
      <c r="J10" s="54">
        <v>0</v>
      </c>
      <c r="K10" s="54">
        <v>0</v>
      </c>
      <c r="L10" s="54">
        <v>0</v>
      </c>
      <c r="M10" s="55">
        <v>5</v>
      </c>
    </row>
    <row r="11" spans="1:13" ht="252">
      <c r="A11" s="45" t="s">
        <v>439</v>
      </c>
      <c r="B11" s="53" t="s">
        <v>58</v>
      </c>
      <c r="C11" s="53" t="s">
        <v>59</v>
      </c>
      <c r="D11" s="53" t="s">
        <v>54</v>
      </c>
      <c r="E11" s="53"/>
      <c r="F11" s="53" t="s">
        <v>55</v>
      </c>
      <c r="G11" s="53"/>
      <c r="H11" s="53" t="s">
        <v>73</v>
      </c>
      <c r="I11" s="53" t="s">
        <v>74</v>
      </c>
      <c r="J11" s="54">
        <v>100</v>
      </c>
      <c r="K11" s="54">
        <v>100</v>
      </c>
      <c r="L11" s="54">
        <v>100</v>
      </c>
      <c r="M11" s="55">
        <v>5</v>
      </c>
    </row>
    <row r="12" spans="1:13" ht="409.5">
      <c r="A12" s="45" t="s">
        <v>439</v>
      </c>
      <c r="B12" s="53" t="s">
        <v>58</v>
      </c>
      <c r="C12" s="53" t="s">
        <v>59</v>
      </c>
      <c r="D12" s="53" t="s">
        <v>54</v>
      </c>
      <c r="E12" s="53"/>
      <c r="F12" s="53" t="s">
        <v>55</v>
      </c>
      <c r="G12" s="53"/>
      <c r="H12" s="53" t="s">
        <v>75</v>
      </c>
      <c r="I12" s="53" t="s">
        <v>74</v>
      </c>
      <c r="J12" s="54">
        <v>100</v>
      </c>
      <c r="K12" s="54">
        <v>100</v>
      </c>
      <c r="L12" s="54">
        <v>100</v>
      </c>
      <c r="M12" s="55">
        <v>5</v>
      </c>
    </row>
    <row r="13" spans="1:13" ht="252">
      <c r="A13" s="45" t="s">
        <v>439</v>
      </c>
      <c r="B13" s="53" t="s">
        <v>58</v>
      </c>
      <c r="C13" s="53" t="s">
        <v>59</v>
      </c>
      <c r="D13" s="53" t="s">
        <v>54</v>
      </c>
      <c r="E13" s="53"/>
      <c r="F13" s="53" t="s">
        <v>55</v>
      </c>
      <c r="G13" s="53"/>
      <c r="H13" s="53" t="s">
        <v>76</v>
      </c>
      <c r="I13" s="53" t="s">
        <v>74</v>
      </c>
      <c r="J13" s="54">
        <v>100</v>
      </c>
      <c r="K13" s="54">
        <v>100</v>
      </c>
      <c r="L13" s="54">
        <v>100</v>
      </c>
      <c r="M13" s="55">
        <v>5</v>
      </c>
    </row>
    <row r="14" spans="1:13" ht="252">
      <c r="A14" s="45" t="s">
        <v>439</v>
      </c>
      <c r="B14" s="53" t="s">
        <v>58</v>
      </c>
      <c r="C14" s="53" t="s">
        <v>59</v>
      </c>
      <c r="D14" s="53" t="s">
        <v>54</v>
      </c>
      <c r="E14" s="53"/>
      <c r="F14" s="53" t="s">
        <v>55</v>
      </c>
      <c r="G14" s="53"/>
      <c r="H14" s="53" t="s">
        <v>77</v>
      </c>
      <c r="I14" s="53" t="s">
        <v>74</v>
      </c>
      <c r="J14" s="54">
        <v>100</v>
      </c>
      <c r="K14" s="54">
        <v>100</v>
      </c>
      <c r="L14" s="54">
        <v>100</v>
      </c>
      <c r="M14" s="55">
        <v>5</v>
      </c>
    </row>
    <row r="15" spans="1:13" ht="252">
      <c r="A15" s="45" t="s">
        <v>439</v>
      </c>
      <c r="B15" s="53" t="s">
        <v>58</v>
      </c>
      <c r="C15" s="53" t="s">
        <v>59</v>
      </c>
      <c r="D15" s="53" t="s">
        <v>54</v>
      </c>
      <c r="E15" s="53"/>
      <c r="F15" s="53" t="s">
        <v>55</v>
      </c>
      <c r="G15" s="53"/>
      <c r="H15" s="53" t="s">
        <v>78</v>
      </c>
      <c r="I15" s="53" t="s">
        <v>74</v>
      </c>
      <c r="J15" s="54">
        <v>100</v>
      </c>
      <c r="K15" s="54">
        <v>100</v>
      </c>
      <c r="L15" s="54">
        <v>100</v>
      </c>
      <c r="M15" s="55">
        <v>5</v>
      </c>
    </row>
    <row r="16" spans="1:13" ht="252">
      <c r="A16" s="45" t="s">
        <v>467</v>
      </c>
      <c r="B16" s="53" t="s">
        <v>58</v>
      </c>
      <c r="C16" s="53" t="s">
        <v>59</v>
      </c>
      <c r="D16" s="53" t="s">
        <v>54</v>
      </c>
      <c r="E16" s="53"/>
      <c r="F16" s="53" t="s">
        <v>55</v>
      </c>
      <c r="G16" s="53"/>
      <c r="H16" s="53" t="s">
        <v>284</v>
      </c>
      <c r="I16" s="53" t="s">
        <v>74</v>
      </c>
      <c r="J16" s="54">
        <v>0</v>
      </c>
      <c r="K16" s="54">
        <v>0</v>
      </c>
      <c r="L16" s="54">
        <v>0</v>
      </c>
      <c r="M16" s="55">
        <v>5</v>
      </c>
    </row>
    <row r="17" spans="1:13" ht="252">
      <c r="A17" s="45" t="s">
        <v>440</v>
      </c>
      <c r="B17" s="53" t="s">
        <v>58</v>
      </c>
      <c r="C17" s="53" t="s">
        <v>60</v>
      </c>
      <c r="D17" s="53" t="s">
        <v>54</v>
      </c>
      <c r="E17" s="53"/>
      <c r="F17" s="53" t="s">
        <v>55</v>
      </c>
      <c r="G17" s="53"/>
      <c r="H17" s="53" t="s">
        <v>73</v>
      </c>
      <c r="I17" s="53" t="s">
        <v>74</v>
      </c>
      <c r="J17" s="54">
        <v>100</v>
      </c>
      <c r="K17" s="54">
        <v>100</v>
      </c>
      <c r="L17" s="54">
        <v>100</v>
      </c>
      <c r="M17" s="55">
        <v>5</v>
      </c>
    </row>
    <row r="18" spans="1:13" ht="409.5">
      <c r="A18" s="45" t="s">
        <v>440</v>
      </c>
      <c r="B18" s="53" t="s">
        <v>58</v>
      </c>
      <c r="C18" s="53" t="s">
        <v>60</v>
      </c>
      <c r="D18" s="53" t="s">
        <v>54</v>
      </c>
      <c r="E18" s="53"/>
      <c r="F18" s="53" t="s">
        <v>55</v>
      </c>
      <c r="G18" s="53"/>
      <c r="H18" s="53" t="s">
        <v>75</v>
      </c>
      <c r="I18" s="53" t="s">
        <v>74</v>
      </c>
      <c r="J18" s="54">
        <v>100</v>
      </c>
      <c r="K18" s="54">
        <v>100</v>
      </c>
      <c r="L18" s="54">
        <v>100</v>
      </c>
      <c r="M18" s="55">
        <v>5</v>
      </c>
    </row>
    <row r="19" spans="1:13" ht="252">
      <c r="A19" s="45" t="s">
        <v>440</v>
      </c>
      <c r="B19" s="53" t="s">
        <v>58</v>
      </c>
      <c r="C19" s="53" t="s">
        <v>60</v>
      </c>
      <c r="D19" s="53" t="s">
        <v>54</v>
      </c>
      <c r="E19" s="53"/>
      <c r="F19" s="53" t="s">
        <v>55</v>
      </c>
      <c r="G19" s="53"/>
      <c r="H19" s="53" t="s">
        <v>76</v>
      </c>
      <c r="I19" s="53" t="s">
        <v>74</v>
      </c>
      <c r="J19" s="54">
        <v>100</v>
      </c>
      <c r="K19" s="54">
        <v>100</v>
      </c>
      <c r="L19" s="54">
        <v>100</v>
      </c>
      <c r="M19" s="55">
        <v>5</v>
      </c>
    </row>
    <row r="20" spans="1:13" ht="252">
      <c r="A20" s="45" t="s">
        <v>440</v>
      </c>
      <c r="B20" s="53" t="s">
        <v>58</v>
      </c>
      <c r="C20" s="53" t="s">
        <v>60</v>
      </c>
      <c r="D20" s="53" t="s">
        <v>54</v>
      </c>
      <c r="E20" s="53"/>
      <c r="F20" s="53" t="s">
        <v>55</v>
      </c>
      <c r="G20" s="53"/>
      <c r="H20" s="53" t="s">
        <v>77</v>
      </c>
      <c r="I20" s="53" t="s">
        <v>74</v>
      </c>
      <c r="J20" s="54">
        <v>100</v>
      </c>
      <c r="K20" s="54">
        <v>100</v>
      </c>
      <c r="L20" s="54">
        <v>100</v>
      </c>
      <c r="M20" s="55">
        <v>5</v>
      </c>
    </row>
    <row r="21" spans="1:13" ht="252">
      <c r="A21" s="45" t="s">
        <v>440</v>
      </c>
      <c r="B21" s="53" t="s">
        <v>58</v>
      </c>
      <c r="C21" s="53" t="s">
        <v>60</v>
      </c>
      <c r="D21" s="57" t="s">
        <v>54</v>
      </c>
      <c r="E21" s="57"/>
      <c r="F21" s="57" t="s">
        <v>55</v>
      </c>
      <c r="G21" s="57"/>
      <c r="H21" s="57" t="s">
        <v>78</v>
      </c>
      <c r="I21" s="57" t="s">
        <v>74</v>
      </c>
      <c r="J21" s="58">
        <v>100</v>
      </c>
      <c r="K21" s="58">
        <v>100</v>
      </c>
      <c r="L21" s="58">
        <v>100</v>
      </c>
      <c r="M21" s="59">
        <v>5</v>
      </c>
    </row>
    <row r="22" spans="1:13" ht="252">
      <c r="A22" s="45" t="s">
        <v>440</v>
      </c>
      <c r="B22" s="53" t="s">
        <v>58</v>
      </c>
      <c r="C22" s="53" t="s">
        <v>60</v>
      </c>
      <c r="D22" s="53" t="s">
        <v>54</v>
      </c>
      <c r="E22" s="53"/>
      <c r="F22" s="53" t="s">
        <v>55</v>
      </c>
      <c r="G22" s="53"/>
      <c r="H22" s="53" t="s">
        <v>284</v>
      </c>
      <c r="I22" s="53" t="s">
        <v>74</v>
      </c>
      <c r="J22" s="54">
        <v>0</v>
      </c>
      <c r="K22" s="54">
        <v>0</v>
      </c>
      <c r="L22" s="54">
        <v>0</v>
      </c>
      <c r="M22" s="55">
        <v>5</v>
      </c>
    </row>
    <row r="23" spans="1:13" ht="252">
      <c r="A23" s="45" t="s">
        <v>441</v>
      </c>
      <c r="B23" s="53" t="s">
        <v>58</v>
      </c>
      <c r="C23" s="53" t="s">
        <v>61</v>
      </c>
      <c r="D23" s="53" t="s">
        <v>54</v>
      </c>
      <c r="E23" s="53"/>
      <c r="F23" s="53" t="s">
        <v>55</v>
      </c>
      <c r="G23" s="53"/>
      <c r="H23" s="53" t="s">
        <v>73</v>
      </c>
      <c r="I23" s="53" t="s">
        <v>74</v>
      </c>
      <c r="J23" s="54">
        <v>100</v>
      </c>
      <c r="K23" s="54">
        <v>100</v>
      </c>
      <c r="L23" s="54">
        <v>100</v>
      </c>
      <c r="M23" s="55">
        <v>5</v>
      </c>
    </row>
    <row r="24" spans="1:13" ht="409.5">
      <c r="A24" s="45" t="s">
        <v>441</v>
      </c>
      <c r="B24" s="53" t="s">
        <v>58</v>
      </c>
      <c r="C24" s="53" t="s">
        <v>61</v>
      </c>
      <c r="D24" s="53" t="s">
        <v>54</v>
      </c>
      <c r="E24" s="53"/>
      <c r="F24" s="53" t="s">
        <v>55</v>
      </c>
      <c r="G24" s="53"/>
      <c r="H24" s="53" t="s">
        <v>75</v>
      </c>
      <c r="I24" s="53" t="s">
        <v>74</v>
      </c>
      <c r="J24" s="54">
        <v>100</v>
      </c>
      <c r="K24" s="54">
        <v>100</v>
      </c>
      <c r="L24" s="54">
        <v>100</v>
      </c>
      <c r="M24" s="55">
        <v>5</v>
      </c>
    </row>
    <row r="25" spans="1:13" ht="252">
      <c r="A25" s="45" t="s">
        <v>441</v>
      </c>
      <c r="B25" s="53" t="s">
        <v>58</v>
      </c>
      <c r="C25" s="53" t="s">
        <v>61</v>
      </c>
      <c r="D25" s="53" t="s">
        <v>54</v>
      </c>
      <c r="E25" s="53"/>
      <c r="F25" s="53" t="s">
        <v>55</v>
      </c>
      <c r="G25" s="53"/>
      <c r="H25" s="53" t="s">
        <v>76</v>
      </c>
      <c r="I25" s="53" t="s">
        <v>74</v>
      </c>
      <c r="J25" s="54">
        <v>100</v>
      </c>
      <c r="K25" s="54">
        <v>100</v>
      </c>
      <c r="L25" s="54">
        <v>100</v>
      </c>
      <c r="M25" s="55">
        <v>5</v>
      </c>
    </row>
    <row r="26" spans="1:13" ht="252">
      <c r="A26" s="45" t="s">
        <v>441</v>
      </c>
      <c r="B26" s="53" t="s">
        <v>58</v>
      </c>
      <c r="C26" s="53" t="s">
        <v>61</v>
      </c>
      <c r="D26" s="53" t="s">
        <v>54</v>
      </c>
      <c r="E26" s="53"/>
      <c r="F26" s="53" t="s">
        <v>55</v>
      </c>
      <c r="G26" s="53"/>
      <c r="H26" s="53" t="s">
        <v>77</v>
      </c>
      <c r="I26" s="53" t="s">
        <v>74</v>
      </c>
      <c r="J26" s="54">
        <v>100</v>
      </c>
      <c r="K26" s="54">
        <v>100</v>
      </c>
      <c r="L26" s="54">
        <v>100</v>
      </c>
      <c r="M26" s="55">
        <v>5</v>
      </c>
    </row>
    <row r="27" spans="1:13" ht="252">
      <c r="A27" s="45" t="s">
        <v>441</v>
      </c>
      <c r="B27" s="53" t="s">
        <v>58</v>
      </c>
      <c r="C27" s="53" t="s">
        <v>61</v>
      </c>
      <c r="D27" s="53" t="s">
        <v>54</v>
      </c>
      <c r="E27" s="53"/>
      <c r="F27" s="53" t="s">
        <v>55</v>
      </c>
      <c r="G27" s="53"/>
      <c r="H27" s="53" t="s">
        <v>78</v>
      </c>
      <c r="I27" s="53" t="s">
        <v>74</v>
      </c>
      <c r="J27" s="54">
        <v>100</v>
      </c>
      <c r="K27" s="54">
        <v>100</v>
      </c>
      <c r="L27" s="54">
        <v>100</v>
      </c>
      <c r="M27" s="55">
        <v>5</v>
      </c>
    </row>
    <row r="28" spans="1:13" ht="252">
      <c r="A28" s="45" t="s">
        <v>441</v>
      </c>
      <c r="B28" s="53" t="s">
        <v>58</v>
      </c>
      <c r="C28" s="53" t="s">
        <v>61</v>
      </c>
      <c r="D28" s="53" t="s">
        <v>54</v>
      </c>
      <c r="E28" s="53"/>
      <c r="F28" s="53" t="s">
        <v>55</v>
      </c>
      <c r="G28" s="53"/>
      <c r="H28" s="53" t="s">
        <v>284</v>
      </c>
      <c r="I28" s="53" t="s">
        <v>74</v>
      </c>
      <c r="J28" s="54">
        <v>0</v>
      </c>
      <c r="K28" s="54">
        <v>0</v>
      </c>
      <c r="L28" s="54">
        <v>0</v>
      </c>
      <c r="M28" s="55">
        <v>5</v>
      </c>
    </row>
    <row r="29" spans="1:13" ht="252">
      <c r="A29" s="45" t="s">
        <v>442</v>
      </c>
      <c r="B29" s="53" t="s">
        <v>58</v>
      </c>
      <c r="C29" s="53" t="s">
        <v>183</v>
      </c>
      <c r="D29" s="53" t="s">
        <v>54</v>
      </c>
      <c r="E29" s="53"/>
      <c r="F29" s="53" t="s">
        <v>55</v>
      </c>
      <c r="G29" s="53"/>
      <c r="H29" s="53" t="s">
        <v>73</v>
      </c>
      <c r="I29" s="53" t="s">
        <v>74</v>
      </c>
      <c r="J29" s="54">
        <v>100</v>
      </c>
      <c r="K29" s="54">
        <v>100</v>
      </c>
      <c r="L29" s="54">
        <v>100</v>
      </c>
      <c r="M29" s="55">
        <v>5</v>
      </c>
    </row>
    <row r="30" spans="1:13" ht="409.5">
      <c r="A30" s="45" t="s">
        <v>442</v>
      </c>
      <c r="B30" s="53" t="s">
        <v>58</v>
      </c>
      <c r="C30" s="53" t="s">
        <v>183</v>
      </c>
      <c r="D30" s="53" t="s">
        <v>54</v>
      </c>
      <c r="E30" s="53"/>
      <c r="F30" s="53" t="s">
        <v>55</v>
      </c>
      <c r="G30" s="53"/>
      <c r="H30" s="53" t="s">
        <v>75</v>
      </c>
      <c r="I30" s="53" t="s">
        <v>74</v>
      </c>
      <c r="J30" s="54">
        <v>100</v>
      </c>
      <c r="K30" s="54">
        <v>100</v>
      </c>
      <c r="L30" s="54">
        <v>100</v>
      </c>
      <c r="M30" s="55">
        <v>5</v>
      </c>
    </row>
    <row r="31" spans="1:13" ht="252">
      <c r="A31" s="45" t="s">
        <v>442</v>
      </c>
      <c r="B31" s="53" t="s">
        <v>58</v>
      </c>
      <c r="C31" s="53" t="s">
        <v>183</v>
      </c>
      <c r="D31" s="53" t="s">
        <v>54</v>
      </c>
      <c r="E31" s="53"/>
      <c r="F31" s="53" t="s">
        <v>55</v>
      </c>
      <c r="G31" s="53"/>
      <c r="H31" s="53" t="s">
        <v>76</v>
      </c>
      <c r="I31" s="53" t="s">
        <v>74</v>
      </c>
      <c r="J31" s="54">
        <v>100</v>
      </c>
      <c r="K31" s="54">
        <v>100</v>
      </c>
      <c r="L31" s="54">
        <v>100</v>
      </c>
      <c r="M31" s="55">
        <v>5</v>
      </c>
    </row>
    <row r="32" spans="1:13" ht="252">
      <c r="A32" s="45" t="s">
        <v>442</v>
      </c>
      <c r="B32" s="53" t="s">
        <v>58</v>
      </c>
      <c r="C32" s="53" t="s">
        <v>183</v>
      </c>
      <c r="D32" s="53" t="s">
        <v>54</v>
      </c>
      <c r="E32" s="53"/>
      <c r="F32" s="53" t="s">
        <v>55</v>
      </c>
      <c r="G32" s="53"/>
      <c r="H32" s="53" t="s">
        <v>77</v>
      </c>
      <c r="I32" s="53" t="s">
        <v>74</v>
      </c>
      <c r="J32" s="54">
        <v>100</v>
      </c>
      <c r="K32" s="54">
        <v>100</v>
      </c>
      <c r="L32" s="54">
        <v>100</v>
      </c>
      <c r="M32" s="55">
        <v>5</v>
      </c>
    </row>
    <row r="33" spans="1:13" ht="252">
      <c r="A33" s="45" t="s">
        <v>442</v>
      </c>
      <c r="B33" s="53" t="s">
        <v>58</v>
      </c>
      <c r="C33" s="53" t="s">
        <v>183</v>
      </c>
      <c r="D33" s="57" t="s">
        <v>54</v>
      </c>
      <c r="E33" s="57"/>
      <c r="F33" s="57" t="s">
        <v>55</v>
      </c>
      <c r="G33" s="57"/>
      <c r="H33" s="57" t="s">
        <v>78</v>
      </c>
      <c r="I33" s="57" t="s">
        <v>74</v>
      </c>
      <c r="J33" s="58">
        <v>100</v>
      </c>
      <c r="K33" s="58">
        <v>100</v>
      </c>
      <c r="L33" s="58">
        <v>100</v>
      </c>
      <c r="M33" s="59">
        <v>5</v>
      </c>
    </row>
    <row r="34" spans="1:13" ht="252">
      <c r="A34" s="45" t="s">
        <v>442</v>
      </c>
      <c r="B34" s="53" t="s">
        <v>58</v>
      </c>
      <c r="C34" s="53" t="s">
        <v>183</v>
      </c>
      <c r="D34" s="53" t="s">
        <v>54</v>
      </c>
      <c r="E34" s="53"/>
      <c r="F34" s="53" t="s">
        <v>55</v>
      </c>
      <c r="G34" s="53"/>
      <c r="H34" s="53" t="s">
        <v>284</v>
      </c>
      <c r="I34" s="53" t="s">
        <v>74</v>
      </c>
      <c r="J34" s="54">
        <v>0</v>
      </c>
      <c r="K34" s="54">
        <v>0</v>
      </c>
      <c r="L34" s="54">
        <v>0</v>
      </c>
      <c r="M34" s="55">
        <v>5</v>
      </c>
    </row>
    <row r="35" spans="1:13" ht="191.25" customHeight="1">
      <c r="A35" s="45" t="s">
        <v>443</v>
      </c>
      <c r="B35" s="53" t="s">
        <v>58</v>
      </c>
      <c r="C35" s="53" t="s">
        <v>293</v>
      </c>
      <c r="D35" s="53" t="s">
        <v>54</v>
      </c>
      <c r="E35" s="53"/>
      <c r="F35" s="53" t="s">
        <v>55</v>
      </c>
      <c r="G35" s="53"/>
      <c r="H35" s="53" t="s">
        <v>73</v>
      </c>
      <c r="I35" s="53" t="s">
        <v>74</v>
      </c>
      <c r="J35" s="54">
        <v>100</v>
      </c>
      <c r="K35" s="54">
        <v>100</v>
      </c>
      <c r="L35" s="54">
        <v>100</v>
      </c>
      <c r="M35" s="55">
        <v>5</v>
      </c>
    </row>
    <row r="36" spans="1:13" ht="409.5">
      <c r="A36" s="45" t="s">
        <v>443</v>
      </c>
      <c r="B36" s="53" t="s">
        <v>58</v>
      </c>
      <c r="C36" s="53" t="s">
        <v>293</v>
      </c>
      <c r="D36" s="53" t="s">
        <v>54</v>
      </c>
      <c r="E36" s="53"/>
      <c r="F36" s="53" t="s">
        <v>55</v>
      </c>
      <c r="G36" s="53"/>
      <c r="H36" s="53" t="s">
        <v>75</v>
      </c>
      <c r="I36" s="53" t="s">
        <v>74</v>
      </c>
      <c r="J36" s="54">
        <v>100</v>
      </c>
      <c r="K36" s="54">
        <v>100</v>
      </c>
      <c r="L36" s="54">
        <v>100</v>
      </c>
      <c r="M36" s="55">
        <v>5</v>
      </c>
    </row>
    <row r="37" spans="1:13" ht="252">
      <c r="A37" s="45" t="s">
        <v>443</v>
      </c>
      <c r="B37" s="53" t="s">
        <v>58</v>
      </c>
      <c r="C37" s="53" t="s">
        <v>293</v>
      </c>
      <c r="D37" s="53" t="s">
        <v>54</v>
      </c>
      <c r="E37" s="53"/>
      <c r="F37" s="53" t="s">
        <v>55</v>
      </c>
      <c r="G37" s="53"/>
      <c r="H37" s="53" t="s">
        <v>76</v>
      </c>
      <c r="I37" s="53" t="s">
        <v>74</v>
      </c>
      <c r="J37" s="54">
        <v>100</v>
      </c>
      <c r="K37" s="54">
        <v>100</v>
      </c>
      <c r="L37" s="54">
        <v>100</v>
      </c>
      <c r="M37" s="55">
        <v>5</v>
      </c>
    </row>
    <row r="38" spans="1:13" ht="252">
      <c r="A38" s="45" t="s">
        <v>443</v>
      </c>
      <c r="B38" s="53" t="s">
        <v>58</v>
      </c>
      <c r="C38" s="53" t="s">
        <v>293</v>
      </c>
      <c r="D38" s="53" t="s">
        <v>54</v>
      </c>
      <c r="E38" s="53"/>
      <c r="F38" s="53" t="s">
        <v>55</v>
      </c>
      <c r="G38" s="53"/>
      <c r="H38" s="53" t="s">
        <v>77</v>
      </c>
      <c r="I38" s="53" t="s">
        <v>74</v>
      </c>
      <c r="J38" s="54">
        <v>100</v>
      </c>
      <c r="K38" s="54">
        <v>100</v>
      </c>
      <c r="L38" s="54">
        <v>100</v>
      </c>
      <c r="M38" s="55">
        <v>5</v>
      </c>
    </row>
    <row r="39" spans="1:13" ht="252">
      <c r="A39" s="45" t="s">
        <v>443</v>
      </c>
      <c r="B39" s="53" t="s">
        <v>58</v>
      </c>
      <c r="C39" s="53" t="s">
        <v>293</v>
      </c>
      <c r="D39" s="53" t="s">
        <v>54</v>
      </c>
      <c r="E39" s="53"/>
      <c r="F39" s="53" t="s">
        <v>55</v>
      </c>
      <c r="G39" s="53"/>
      <c r="H39" s="53" t="s">
        <v>78</v>
      </c>
      <c r="I39" s="53" t="s">
        <v>74</v>
      </c>
      <c r="J39" s="54">
        <v>100</v>
      </c>
      <c r="K39" s="54">
        <v>100</v>
      </c>
      <c r="L39" s="54">
        <v>100</v>
      </c>
      <c r="M39" s="55">
        <v>5</v>
      </c>
    </row>
    <row r="40" spans="1:13" ht="252">
      <c r="A40" s="45" t="s">
        <v>443</v>
      </c>
      <c r="B40" s="53" t="s">
        <v>58</v>
      </c>
      <c r="C40" s="53" t="s">
        <v>293</v>
      </c>
      <c r="D40" s="53" t="s">
        <v>54</v>
      </c>
      <c r="E40" s="53"/>
      <c r="F40" s="53" t="s">
        <v>55</v>
      </c>
      <c r="G40" s="53"/>
      <c r="H40" s="53" t="s">
        <v>284</v>
      </c>
      <c r="I40" s="53" t="s">
        <v>74</v>
      </c>
      <c r="J40" s="54">
        <v>0</v>
      </c>
      <c r="K40" s="54">
        <v>0</v>
      </c>
      <c r="L40" s="54">
        <v>0</v>
      </c>
      <c r="M40" s="55">
        <v>5</v>
      </c>
    </row>
    <row r="41" spans="1:13" ht="252">
      <c r="A41" s="45" t="s">
        <v>444</v>
      </c>
      <c r="B41" s="53" t="s">
        <v>58</v>
      </c>
      <c r="C41" s="53" t="s">
        <v>294</v>
      </c>
      <c r="D41" s="53" t="s">
        <v>54</v>
      </c>
      <c r="E41" s="53"/>
      <c r="F41" s="53" t="s">
        <v>55</v>
      </c>
      <c r="G41" s="53"/>
      <c r="H41" s="53" t="s">
        <v>73</v>
      </c>
      <c r="I41" s="53" t="s">
        <v>74</v>
      </c>
      <c r="J41" s="54">
        <v>100</v>
      </c>
      <c r="K41" s="54">
        <v>100</v>
      </c>
      <c r="L41" s="54">
        <v>100</v>
      </c>
      <c r="M41" s="55">
        <v>5</v>
      </c>
    </row>
    <row r="42" spans="1:13" ht="409.5">
      <c r="A42" s="45" t="s">
        <v>444</v>
      </c>
      <c r="B42" s="53" t="s">
        <v>58</v>
      </c>
      <c r="C42" s="53" t="s">
        <v>294</v>
      </c>
      <c r="D42" s="53" t="s">
        <v>54</v>
      </c>
      <c r="E42" s="53"/>
      <c r="F42" s="53" t="s">
        <v>55</v>
      </c>
      <c r="G42" s="53"/>
      <c r="H42" s="53" t="s">
        <v>75</v>
      </c>
      <c r="I42" s="53" t="s">
        <v>74</v>
      </c>
      <c r="J42" s="54">
        <v>100</v>
      </c>
      <c r="K42" s="54">
        <v>100</v>
      </c>
      <c r="L42" s="54">
        <v>100</v>
      </c>
      <c r="M42" s="55">
        <v>5</v>
      </c>
    </row>
    <row r="43" spans="1:13" ht="252">
      <c r="A43" s="45" t="s">
        <v>444</v>
      </c>
      <c r="B43" s="53" t="s">
        <v>58</v>
      </c>
      <c r="C43" s="53" t="s">
        <v>294</v>
      </c>
      <c r="D43" s="53" t="s">
        <v>54</v>
      </c>
      <c r="E43" s="53"/>
      <c r="F43" s="53" t="s">
        <v>55</v>
      </c>
      <c r="G43" s="53"/>
      <c r="H43" s="53" t="s">
        <v>76</v>
      </c>
      <c r="I43" s="53" t="s">
        <v>74</v>
      </c>
      <c r="J43" s="54">
        <v>100</v>
      </c>
      <c r="K43" s="54">
        <v>100</v>
      </c>
      <c r="L43" s="54">
        <v>100</v>
      </c>
      <c r="M43" s="55">
        <v>5</v>
      </c>
    </row>
    <row r="44" spans="1:13" ht="252">
      <c r="A44" s="45" t="s">
        <v>444</v>
      </c>
      <c r="B44" s="53" t="s">
        <v>58</v>
      </c>
      <c r="C44" s="53" t="s">
        <v>294</v>
      </c>
      <c r="D44" s="53" t="s">
        <v>54</v>
      </c>
      <c r="E44" s="53"/>
      <c r="F44" s="53" t="s">
        <v>55</v>
      </c>
      <c r="G44" s="53"/>
      <c r="H44" s="53" t="s">
        <v>77</v>
      </c>
      <c r="I44" s="53" t="s">
        <v>74</v>
      </c>
      <c r="J44" s="54">
        <v>100</v>
      </c>
      <c r="K44" s="54">
        <v>100</v>
      </c>
      <c r="L44" s="54">
        <v>100</v>
      </c>
      <c r="M44" s="55">
        <v>5</v>
      </c>
    </row>
    <row r="45" spans="1:13" ht="252">
      <c r="A45" s="45" t="s">
        <v>444</v>
      </c>
      <c r="B45" s="53" t="s">
        <v>58</v>
      </c>
      <c r="C45" s="53" t="s">
        <v>294</v>
      </c>
      <c r="D45" s="57" t="s">
        <v>54</v>
      </c>
      <c r="E45" s="57"/>
      <c r="F45" s="57" t="s">
        <v>55</v>
      </c>
      <c r="G45" s="57"/>
      <c r="H45" s="57" t="s">
        <v>78</v>
      </c>
      <c r="I45" s="57" t="s">
        <v>74</v>
      </c>
      <c r="J45" s="58">
        <v>100</v>
      </c>
      <c r="K45" s="58">
        <v>100</v>
      </c>
      <c r="L45" s="58">
        <v>100</v>
      </c>
      <c r="M45" s="59">
        <v>5</v>
      </c>
    </row>
    <row r="46" spans="1:13" ht="252">
      <c r="A46" s="45" t="s">
        <v>444</v>
      </c>
      <c r="B46" s="53" t="s">
        <v>58</v>
      </c>
      <c r="C46" s="53" t="s">
        <v>294</v>
      </c>
      <c r="D46" s="53" t="s">
        <v>54</v>
      </c>
      <c r="E46" s="53"/>
      <c r="F46" s="53" t="s">
        <v>55</v>
      </c>
      <c r="G46" s="53"/>
      <c r="H46" s="53" t="s">
        <v>284</v>
      </c>
      <c r="I46" s="53" t="s">
        <v>74</v>
      </c>
      <c r="J46" s="54">
        <v>0</v>
      </c>
      <c r="K46" s="54">
        <v>0</v>
      </c>
      <c r="L46" s="54">
        <v>0</v>
      </c>
      <c r="M46" s="55">
        <v>5</v>
      </c>
    </row>
    <row r="47" spans="1:13" ht="252">
      <c r="A47" s="45" t="s">
        <v>445</v>
      </c>
      <c r="B47" s="53" t="s">
        <v>62</v>
      </c>
      <c r="C47" s="53" t="s">
        <v>64</v>
      </c>
      <c r="D47" s="53" t="s">
        <v>54</v>
      </c>
      <c r="E47" s="53"/>
      <c r="F47" s="53" t="s">
        <v>55</v>
      </c>
      <c r="G47" s="53"/>
      <c r="H47" s="53" t="s">
        <v>73</v>
      </c>
      <c r="I47" s="53" t="s">
        <v>74</v>
      </c>
      <c r="J47" s="54">
        <v>100</v>
      </c>
      <c r="K47" s="54">
        <v>100</v>
      </c>
      <c r="L47" s="54">
        <v>100</v>
      </c>
      <c r="M47" s="55">
        <v>5</v>
      </c>
    </row>
    <row r="48" spans="1:13" ht="409.5">
      <c r="A48" s="45" t="s">
        <v>445</v>
      </c>
      <c r="B48" s="53" t="s">
        <v>62</v>
      </c>
      <c r="C48" s="53" t="s">
        <v>64</v>
      </c>
      <c r="D48" s="53" t="s">
        <v>54</v>
      </c>
      <c r="E48" s="53"/>
      <c r="F48" s="53" t="s">
        <v>55</v>
      </c>
      <c r="G48" s="53"/>
      <c r="H48" s="53" t="s">
        <v>75</v>
      </c>
      <c r="I48" s="53" t="s">
        <v>74</v>
      </c>
      <c r="J48" s="54">
        <v>100</v>
      </c>
      <c r="K48" s="54">
        <v>100</v>
      </c>
      <c r="L48" s="54">
        <v>100</v>
      </c>
      <c r="M48" s="55">
        <v>5</v>
      </c>
    </row>
    <row r="49" spans="1:18" ht="252">
      <c r="A49" s="45" t="s">
        <v>445</v>
      </c>
      <c r="B49" s="53" t="s">
        <v>62</v>
      </c>
      <c r="C49" s="53" t="s">
        <v>64</v>
      </c>
      <c r="D49" s="53" t="s">
        <v>54</v>
      </c>
      <c r="E49" s="53"/>
      <c r="F49" s="53" t="s">
        <v>55</v>
      </c>
      <c r="G49" s="53"/>
      <c r="H49" s="53" t="s">
        <v>76</v>
      </c>
      <c r="I49" s="53" t="s">
        <v>74</v>
      </c>
      <c r="J49" s="54">
        <v>100</v>
      </c>
      <c r="K49" s="54">
        <v>100</v>
      </c>
      <c r="L49" s="54">
        <v>100</v>
      </c>
      <c r="M49" s="55">
        <v>5</v>
      </c>
    </row>
    <row r="50" spans="1:18" ht="252">
      <c r="A50" s="45" t="s">
        <v>445</v>
      </c>
      <c r="B50" s="53" t="s">
        <v>62</v>
      </c>
      <c r="C50" s="53" t="s">
        <v>64</v>
      </c>
      <c r="D50" s="53" t="s">
        <v>54</v>
      </c>
      <c r="E50" s="53"/>
      <c r="F50" s="53" t="s">
        <v>55</v>
      </c>
      <c r="G50" s="53"/>
      <c r="H50" s="53" t="s">
        <v>77</v>
      </c>
      <c r="I50" s="53" t="s">
        <v>74</v>
      </c>
      <c r="J50" s="54">
        <v>100</v>
      </c>
      <c r="K50" s="54">
        <v>100</v>
      </c>
      <c r="L50" s="54">
        <v>100</v>
      </c>
      <c r="M50" s="55">
        <v>5</v>
      </c>
    </row>
    <row r="51" spans="1:18" ht="252">
      <c r="A51" s="45" t="s">
        <v>445</v>
      </c>
      <c r="B51" s="53" t="s">
        <v>62</v>
      </c>
      <c r="C51" s="53" t="s">
        <v>64</v>
      </c>
      <c r="D51" s="53" t="s">
        <v>54</v>
      </c>
      <c r="E51" s="53"/>
      <c r="F51" s="53" t="s">
        <v>55</v>
      </c>
      <c r="G51" s="53"/>
      <c r="H51" s="53" t="s">
        <v>78</v>
      </c>
      <c r="I51" s="53" t="s">
        <v>74</v>
      </c>
      <c r="J51" s="54">
        <v>100</v>
      </c>
      <c r="K51" s="54">
        <v>100</v>
      </c>
      <c r="L51" s="54">
        <v>100</v>
      </c>
      <c r="M51" s="55">
        <v>5</v>
      </c>
    </row>
    <row r="52" spans="1:18" ht="252">
      <c r="A52" s="45" t="s">
        <v>445</v>
      </c>
      <c r="B52" s="53" t="s">
        <v>62</v>
      </c>
      <c r="C52" s="53" t="s">
        <v>64</v>
      </c>
      <c r="D52" s="53" t="s">
        <v>54</v>
      </c>
      <c r="E52" s="53"/>
      <c r="F52" s="53" t="s">
        <v>55</v>
      </c>
      <c r="G52" s="53"/>
      <c r="H52" s="53" t="s">
        <v>284</v>
      </c>
      <c r="I52" s="53" t="s">
        <v>74</v>
      </c>
      <c r="J52" s="54">
        <v>0</v>
      </c>
      <c r="K52" s="54">
        <v>0</v>
      </c>
      <c r="L52" s="54">
        <v>0</v>
      </c>
      <c r="M52" s="55">
        <v>5</v>
      </c>
    </row>
    <row r="53" spans="1:18" ht="156">
      <c r="A53" s="45" t="s">
        <v>468</v>
      </c>
      <c r="B53" s="53" t="s">
        <v>62</v>
      </c>
      <c r="C53" s="53" t="s">
        <v>64</v>
      </c>
      <c r="D53" s="53" t="s">
        <v>469</v>
      </c>
      <c r="E53" s="47"/>
      <c r="F53" s="53" t="s">
        <v>55</v>
      </c>
      <c r="G53" s="53"/>
      <c r="H53" s="53" t="s">
        <v>73</v>
      </c>
      <c r="I53" s="53" t="s">
        <v>74</v>
      </c>
      <c r="J53" s="54">
        <v>100</v>
      </c>
      <c r="K53" s="54">
        <v>100</v>
      </c>
      <c r="L53" s="54">
        <v>100</v>
      </c>
      <c r="M53" s="55">
        <v>5</v>
      </c>
    </row>
    <row r="54" spans="1:18" ht="409.5">
      <c r="A54" s="45" t="s">
        <v>468</v>
      </c>
      <c r="B54" s="53" t="s">
        <v>62</v>
      </c>
      <c r="C54" s="53" t="s">
        <v>64</v>
      </c>
      <c r="D54" s="53" t="s">
        <v>469</v>
      </c>
      <c r="E54" s="47"/>
      <c r="F54" s="53" t="s">
        <v>55</v>
      </c>
      <c r="G54" s="53"/>
      <c r="H54" s="53" t="s">
        <v>75</v>
      </c>
      <c r="I54" s="53" t="s">
        <v>74</v>
      </c>
      <c r="J54" s="54">
        <v>100</v>
      </c>
      <c r="K54" s="54">
        <v>100</v>
      </c>
      <c r="L54" s="54">
        <v>100</v>
      </c>
      <c r="M54" s="55">
        <v>5</v>
      </c>
    </row>
    <row r="55" spans="1:18" ht="156">
      <c r="A55" s="45" t="s">
        <v>468</v>
      </c>
      <c r="B55" s="53" t="s">
        <v>62</v>
      </c>
      <c r="C55" s="53" t="s">
        <v>64</v>
      </c>
      <c r="D55" s="53" t="s">
        <v>469</v>
      </c>
      <c r="E55" s="47"/>
      <c r="F55" s="53" t="s">
        <v>55</v>
      </c>
      <c r="G55" s="53"/>
      <c r="H55" s="53" t="s">
        <v>76</v>
      </c>
      <c r="I55" s="53" t="s">
        <v>74</v>
      </c>
      <c r="J55" s="54">
        <v>100</v>
      </c>
      <c r="K55" s="54">
        <v>100</v>
      </c>
      <c r="L55" s="54">
        <v>100</v>
      </c>
      <c r="M55" s="55">
        <v>5</v>
      </c>
    </row>
    <row r="56" spans="1:18" ht="156">
      <c r="A56" s="45" t="s">
        <v>468</v>
      </c>
      <c r="B56" s="53" t="s">
        <v>62</v>
      </c>
      <c r="C56" s="53" t="s">
        <v>64</v>
      </c>
      <c r="D56" s="53" t="s">
        <v>469</v>
      </c>
      <c r="E56" s="47"/>
      <c r="F56" s="53" t="s">
        <v>55</v>
      </c>
      <c r="G56" s="53"/>
      <c r="H56" s="53" t="s">
        <v>77</v>
      </c>
      <c r="I56" s="53" t="s">
        <v>74</v>
      </c>
      <c r="J56" s="54">
        <v>100</v>
      </c>
      <c r="K56" s="54">
        <v>100</v>
      </c>
      <c r="L56" s="54">
        <v>100</v>
      </c>
      <c r="M56" s="55">
        <v>5</v>
      </c>
    </row>
    <row r="57" spans="1:18" ht="156">
      <c r="A57" s="45" t="s">
        <v>468</v>
      </c>
      <c r="B57" s="53" t="s">
        <v>62</v>
      </c>
      <c r="C57" s="53" t="s">
        <v>64</v>
      </c>
      <c r="D57" s="53" t="s">
        <v>469</v>
      </c>
      <c r="E57" s="47"/>
      <c r="F57" s="57" t="s">
        <v>55</v>
      </c>
      <c r="G57" s="57"/>
      <c r="H57" s="57" t="s">
        <v>78</v>
      </c>
      <c r="I57" s="57" t="s">
        <v>74</v>
      </c>
      <c r="J57" s="58">
        <v>100</v>
      </c>
      <c r="K57" s="58">
        <v>100</v>
      </c>
      <c r="L57" s="58">
        <v>100</v>
      </c>
      <c r="M57" s="59">
        <v>5</v>
      </c>
    </row>
    <row r="58" spans="1:18" ht="156">
      <c r="A58" s="45" t="s">
        <v>468</v>
      </c>
      <c r="B58" s="53" t="s">
        <v>62</v>
      </c>
      <c r="C58" s="53" t="s">
        <v>64</v>
      </c>
      <c r="D58" s="53" t="s">
        <v>469</v>
      </c>
      <c r="E58" s="47"/>
      <c r="F58" s="53" t="s">
        <v>55</v>
      </c>
      <c r="G58" s="53"/>
      <c r="H58" s="53" t="s">
        <v>284</v>
      </c>
      <c r="I58" s="53" t="s">
        <v>74</v>
      </c>
      <c r="J58" s="54">
        <v>0</v>
      </c>
      <c r="K58" s="54">
        <v>0</v>
      </c>
      <c r="L58" s="54">
        <v>0</v>
      </c>
      <c r="M58" s="55">
        <v>5</v>
      </c>
      <c r="R58" s="43">
        <f>38-3-5</f>
        <v>30</v>
      </c>
    </row>
    <row r="59" spans="1:18" ht="204">
      <c r="A59" s="46" t="s">
        <v>446</v>
      </c>
      <c r="B59" s="53" t="s">
        <v>62</v>
      </c>
      <c r="C59" s="53" t="s">
        <v>64</v>
      </c>
      <c r="D59" s="53" t="s">
        <v>185</v>
      </c>
      <c r="E59" s="47"/>
      <c r="F59" s="53" t="s">
        <v>55</v>
      </c>
      <c r="G59" s="53"/>
      <c r="H59" s="53" t="s">
        <v>73</v>
      </c>
      <c r="I59" s="53" t="s">
        <v>74</v>
      </c>
      <c r="J59" s="54">
        <v>100</v>
      </c>
      <c r="K59" s="54">
        <v>100</v>
      </c>
      <c r="L59" s="54">
        <v>100</v>
      </c>
      <c r="M59" s="55">
        <v>5</v>
      </c>
    </row>
    <row r="60" spans="1:18" ht="409.5">
      <c r="A60" s="46" t="s">
        <v>446</v>
      </c>
      <c r="B60" s="53" t="s">
        <v>62</v>
      </c>
      <c r="C60" s="53" t="s">
        <v>64</v>
      </c>
      <c r="D60" s="53" t="s">
        <v>185</v>
      </c>
      <c r="E60" s="47"/>
      <c r="F60" s="53" t="s">
        <v>55</v>
      </c>
      <c r="G60" s="53"/>
      <c r="H60" s="53" t="s">
        <v>75</v>
      </c>
      <c r="I60" s="53" t="s">
        <v>74</v>
      </c>
      <c r="J60" s="54">
        <v>100</v>
      </c>
      <c r="K60" s="54">
        <v>100</v>
      </c>
      <c r="L60" s="54">
        <v>100</v>
      </c>
      <c r="M60" s="55">
        <v>5</v>
      </c>
    </row>
    <row r="61" spans="1:18" ht="204">
      <c r="A61" s="46" t="s">
        <v>446</v>
      </c>
      <c r="B61" s="53" t="s">
        <v>62</v>
      </c>
      <c r="C61" s="53" t="s">
        <v>64</v>
      </c>
      <c r="D61" s="53" t="s">
        <v>185</v>
      </c>
      <c r="E61" s="47"/>
      <c r="F61" s="53" t="s">
        <v>55</v>
      </c>
      <c r="G61" s="53"/>
      <c r="H61" s="53" t="s">
        <v>76</v>
      </c>
      <c r="I61" s="53" t="s">
        <v>74</v>
      </c>
      <c r="J61" s="54">
        <v>100</v>
      </c>
      <c r="K61" s="54">
        <v>100</v>
      </c>
      <c r="L61" s="54">
        <v>100</v>
      </c>
      <c r="M61" s="55">
        <v>5</v>
      </c>
    </row>
    <row r="62" spans="1:18" ht="204">
      <c r="A62" s="46" t="s">
        <v>446</v>
      </c>
      <c r="B62" s="53" t="s">
        <v>62</v>
      </c>
      <c r="C62" s="53" t="s">
        <v>64</v>
      </c>
      <c r="D62" s="53" t="s">
        <v>185</v>
      </c>
      <c r="E62" s="47"/>
      <c r="F62" s="53" t="s">
        <v>55</v>
      </c>
      <c r="G62" s="53"/>
      <c r="H62" s="53" t="s">
        <v>77</v>
      </c>
      <c r="I62" s="53" t="s">
        <v>74</v>
      </c>
      <c r="J62" s="54">
        <v>100</v>
      </c>
      <c r="K62" s="54">
        <v>100</v>
      </c>
      <c r="L62" s="54">
        <v>100</v>
      </c>
      <c r="M62" s="55">
        <v>5</v>
      </c>
    </row>
    <row r="63" spans="1:18" ht="204">
      <c r="A63" s="46" t="s">
        <v>446</v>
      </c>
      <c r="B63" s="53" t="s">
        <v>62</v>
      </c>
      <c r="C63" s="53" t="s">
        <v>64</v>
      </c>
      <c r="D63" s="53" t="s">
        <v>185</v>
      </c>
      <c r="E63" s="47"/>
      <c r="F63" s="53" t="s">
        <v>55</v>
      </c>
      <c r="G63" s="53"/>
      <c r="H63" s="53" t="s">
        <v>78</v>
      </c>
      <c r="I63" s="53" t="s">
        <v>74</v>
      </c>
      <c r="J63" s="54">
        <v>100</v>
      </c>
      <c r="K63" s="54">
        <v>100</v>
      </c>
      <c r="L63" s="54">
        <v>100</v>
      </c>
      <c r="M63" s="55">
        <v>5</v>
      </c>
    </row>
    <row r="64" spans="1:18" ht="204">
      <c r="A64" s="46" t="s">
        <v>446</v>
      </c>
      <c r="B64" s="53" t="s">
        <v>62</v>
      </c>
      <c r="C64" s="53" t="s">
        <v>64</v>
      </c>
      <c r="D64" s="53" t="s">
        <v>185</v>
      </c>
      <c r="E64" s="47"/>
      <c r="F64" s="53" t="s">
        <v>55</v>
      </c>
      <c r="G64" s="53"/>
      <c r="H64" s="53" t="s">
        <v>284</v>
      </c>
      <c r="I64" s="53" t="s">
        <v>74</v>
      </c>
      <c r="J64" s="54">
        <v>0</v>
      </c>
      <c r="K64" s="54">
        <v>0</v>
      </c>
      <c r="L64" s="54">
        <v>0</v>
      </c>
      <c r="M64" s="55">
        <v>5</v>
      </c>
    </row>
    <row r="65" spans="1:13" ht="72">
      <c r="A65" s="46" t="s">
        <v>447</v>
      </c>
      <c r="B65" s="53" t="s">
        <v>62</v>
      </c>
      <c r="C65" s="53" t="s">
        <v>64</v>
      </c>
      <c r="D65" s="53" t="s">
        <v>68</v>
      </c>
      <c r="E65" s="47"/>
      <c r="F65" s="53" t="s">
        <v>55</v>
      </c>
      <c r="G65" s="53"/>
      <c r="H65" s="53" t="s">
        <v>73</v>
      </c>
      <c r="I65" s="53" t="s">
        <v>74</v>
      </c>
      <c r="J65" s="54">
        <v>100</v>
      </c>
      <c r="K65" s="54">
        <v>100</v>
      </c>
      <c r="L65" s="54">
        <v>100</v>
      </c>
      <c r="M65" s="55">
        <v>5</v>
      </c>
    </row>
    <row r="66" spans="1:13" ht="409.5">
      <c r="A66" s="46" t="s">
        <v>447</v>
      </c>
      <c r="B66" s="53" t="s">
        <v>62</v>
      </c>
      <c r="C66" s="53" t="s">
        <v>64</v>
      </c>
      <c r="D66" s="53" t="s">
        <v>68</v>
      </c>
      <c r="E66" s="47"/>
      <c r="F66" s="53" t="s">
        <v>55</v>
      </c>
      <c r="G66" s="53"/>
      <c r="H66" s="53" t="s">
        <v>75</v>
      </c>
      <c r="I66" s="53" t="s">
        <v>74</v>
      </c>
      <c r="J66" s="54">
        <v>100</v>
      </c>
      <c r="K66" s="54">
        <v>100</v>
      </c>
      <c r="L66" s="54">
        <v>100</v>
      </c>
      <c r="M66" s="55">
        <v>5</v>
      </c>
    </row>
    <row r="67" spans="1:13" ht="96">
      <c r="A67" s="46" t="s">
        <v>447</v>
      </c>
      <c r="B67" s="53" t="s">
        <v>62</v>
      </c>
      <c r="C67" s="53" t="s">
        <v>64</v>
      </c>
      <c r="D67" s="53" t="s">
        <v>68</v>
      </c>
      <c r="E67" s="47"/>
      <c r="F67" s="53" t="s">
        <v>55</v>
      </c>
      <c r="G67" s="53"/>
      <c r="H67" s="53" t="s">
        <v>76</v>
      </c>
      <c r="I67" s="53" t="s">
        <v>74</v>
      </c>
      <c r="J67" s="54">
        <v>100</v>
      </c>
      <c r="K67" s="54">
        <v>100</v>
      </c>
      <c r="L67" s="54">
        <v>100</v>
      </c>
      <c r="M67" s="55">
        <v>5</v>
      </c>
    </row>
    <row r="68" spans="1:13" ht="60">
      <c r="A68" s="46" t="s">
        <v>447</v>
      </c>
      <c r="B68" s="53" t="s">
        <v>62</v>
      </c>
      <c r="C68" s="53" t="s">
        <v>64</v>
      </c>
      <c r="D68" s="53" t="s">
        <v>68</v>
      </c>
      <c r="E68" s="47"/>
      <c r="F68" s="53" t="s">
        <v>55</v>
      </c>
      <c r="G68" s="53"/>
      <c r="H68" s="53" t="s">
        <v>77</v>
      </c>
      <c r="I68" s="53" t="s">
        <v>74</v>
      </c>
      <c r="J68" s="54">
        <v>100</v>
      </c>
      <c r="K68" s="54">
        <v>100</v>
      </c>
      <c r="L68" s="54">
        <v>100</v>
      </c>
      <c r="M68" s="55">
        <v>5</v>
      </c>
    </row>
    <row r="69" spans="1:13" ht="60">
      <c r="A69" s="46" t="s">
        <v>447</v>
      </c>
      <c r="B69" s="53" t="s">
        <v>62</v>
      </c>
      <c r="C69" s="53" t="s">
        <v>64</v>
      </c>
      <c r="D69" s="53" t="s">
        <v>68</v>
      </c>
      <c r="E69" s="47"/>
      <c r="F69" s="57" t="s">
        <v>55</v>
      </c>
      <c r="G69" s="57"/>
      <c r="H69" s="57" t="s">
        <v>78</v>
      </c>
      <c r="I69" s="57" t="s">
        <v>74</v>
      </c>
      <c r="J69" s="58">
        <v>100</v>
      </c>
      <c r="K69" s="58">
        <v>100</v>
      </c>
      <c r="L69" s="58">
        <v>100</v>
      </c>
      <c r="M69" s="59">
        <v>5</v>
      </c>
    </row>
    <row r="70" spans="1:13" ht="60">
      <c r="A70" s="46" t="s">
        <v>447</v>
      </c>
      <c r="B70" s="53" t="s">
        <v>62</v>
      </c>
      <c r="C70" s="53" t="s">
        <v>64</v>
      </c>
      <c r="D70" s="53" t="s">
        <v>68</v>
      </c>
      <c r="E70" s="47"/>
      <c r="F70" s="53" t="s">
        <v>55</v>
      </c>
      <c r="G70" s="53"/>
      <c r="H70" s="53" t="s">
        <v>284</v>
      </c>
      <c r="I70" s="53" t="s">
        <v>74</v>
      </c>
      <c r="J70" s="54">
        <v>0</v>
      </c>
      <c r="K70" s="54">
        <v>0</v>
      </c>
      <c r="L70" s="54">
        <v>0</v>
      </c>
      <c r="M70" s="55">
        <v>5</v>
      </c>
    </row>
    <row r="71" spans="1:13" ht="240">
      <c r="A71" s="46" t="s">
        <v>448</v>
      </c>
      <c r="B71" s="53" t="s">
        <v>62</v>
      </c>
      <c r="C71" s="53" t="s">
        <v>64</v>
      </c>
      <c r="D71" s="53" t="s">
        <v>67</v>
      </c>
      <c r="E71" s="47"/>
      <c r="F71" s="53" t="s">
        <v>55</v>
      </c>
      <c r="G71" s="53"/>
      <c r="H71" s="53" t="s">
        <v>73</v>
      </c>
      <c r="I71" s="53" t="s">
        <v>74</v>
      </c>
      <c r="J71" s="54">
        <v>100</v>
      </c>
      <c r="K71" s="54">
        <v>100</v>
      </c>
      <c r="L71" s="54">
        <v>100</v>
      </c>
      <c r="M71" s="55">
        <v>5</v>
      </c>
    </row>
    <row r="72" spans="1:13" ht="409.5">
      <c r="A72" s="46" t="s">
        <v>448</v>
      </c>
      <c r="B72" s="53" t="s">
        <v>62</v>
      </c>
      <c r="C72" s="53" t="s">
        <v>64</v>
      </c>
      <c r="D72" s="53" t="s">
        <v>67</v>
      </c>
      <c r="E72" s="47"/>
      <c r="F72" s="53" t="s">
        <v>55</v>
      </c>
      <c r="G72" s="53"/>
      <c r="H72" s="53" t="s">
        <v>75</v>
      </c>
      <c r="I72" s="53" t="s">
        <v>74</v>
      </c>
      <c r="J72" s="54">
        <v>100</v>
      </c>
      <c r="K72" s="54">
        <v>100</v>
      </c>
      <c r="L72" s="54">
        <v>100</v>
      </c>
      <c r="M72" s="55">
        <v>5</v>
      </c>
    </row>
    <row r="73" spans="1:13" ht="240">
      <c r="A73" s="46" t="s">
        <v>448</v>
      </c>
      <c r="B73" s="53" t="s">
        <v>62</v>
      </c>
      <c r="C73" s="53" t="s">
        <v>64</v>
      </c>
      <c r="D73" s="53" t="s">
        <v>67</v>
      </c>
      <c r="E73" s="47"/>
      <c r="F73" s="53" t="s">
        <v>55</v>
      </c>
      <c r="G73" s="53"/>
      <c r="H73" s="53" t="s">
        <v>76</v>
      </c>
      <c r="I73" s="53" t="s">
        <v>74</v>
      </c>
      <c r="J73" s="54">
        <v>100</v>
      </c>
      <c r="K73" s="54">
        <v>100</v>
      </c>
      <c r="L73" s="54">
        <v>100</v>
      </c>
      <c r="M73" s="55">
        <v>5</v>
      </c>
    </row>
    <row r="74" spans="1:13" ht="240">
      <c r="A74" s="46" t="s">
        <v>448</v>
      </c>
      <c r="B74" s="53" t="s">
        <v>62</v>
      </c>
      <c r="C74" s="53" t="s">
        <v>64</v>
      </c>
      <c r="D74" s="53" t="s">
        <v>67</v>
      </c>
      <c r="E74" s="47"/>
      <c r="F74" s="53" t="s">
        <v>55</v>
      </c>
      <c r="G74" s="53"/>
      <c r="H74" s="53" t="s">
        <v>77</v>
      </c>
      <c r="I74" s="53" t="s">
        <v>74</v>
      </c>
      <c r="J74" s="54">
        <v>100</v>
      </c>
      <c r="K74" s="54">
        <v>100</v>
      </c>
      <c r="L74" s="54">
        <v>100</v>
      </c>
      <c r="M74" s="55">
        <v>5</v>
      </c>
    </row>
    <row r="75" spans="1:13" ht="240">
      <c r="A75" s="46" t="s">
        <v>448</v>
      </c>
      <c r="B75" s="53" t="s">
        <v>62</v>
      </c>
      <c r="C75" s="53" t="s">
        <v>64</v>
      </c>
      <c r="D75" s="53" t="s">
        <v>67</v>
      </c>
      <c r="E75" s="47"/>
      <c r="F75" s="53" t="s">
        <v>55</v>
      </c>
      <c r="G75" s="53"/>
      <c r="H75" s="53" t="s">
        <v>78</v>
      </c>
      <c r="I75" s="53" t="s">
        <v>74</v>
      </c>
      <c r="J75" s="54">
        <v>100</v>
      </c>
      <c r="K75" s="54">
        <v>100</v>
      </c>
      <c r="L75" s="54">
        <v>100</v>
      </c>
      <c r="M75" s="55">
        <v>5</v>
      </c>
    </row>
    <row r="76" spans="1:13" ht="240">
      <c r="A76" s="46" t="s">
        <v>448</v>
      </c>
      <c r="B76" s="53" t="s">
        <v>62</v>
      </c>
      <c r="C76" s="53" t="s">
        <v>64</v>
      </c>
      <c r="D76" s="53" t="s">
        <v>67</v>
      </c>
      <c r="E76" s="47"/>
      <c r="F76" s="53" t="s">
        <v>55</v>
      </c>
      <c r="G76" s="53"/>
      <c r="H76" s="53" t="s">
        <v>284</v>
      </c>
      <c r="I76" s="53" t="s">
        <v>74</v>
      </c>
      <c r="J76" s="54">
        <v>0</v>
      </c>
      <c r="K76" s="54">
        <v>0</v>
      </c>
      <c r="L76" s="54">
        <v>0</v>
      </c>
      <c r="M76" s="55">
        <v>5</v>
      </c>
    </row>
    <row r="77" spans="1:13" ht="156">
      <c r="A77" s="46" t="s">
        <v>449</v>
      </c>
      <c r="B77" s="53" t="s">
        <v>62</v>
      </c>
      <c r="C77" s="53" t="s">
        <v>64</v>
      </c>
      <c r="D77" s="53" t="s">
        <v>66</v>
      </c>
      <c r="E77" s="47"/>
      <c r="F77" s="53" t="s">
        <v>55</v>
      </c>
      <c r="G77" s="53"/>
      <c r="H77" s="53" t="s">
        <v>73</v>
      </c>
      <c r="I77" s="53" t="s">
        <v>74</v>
      </c>
      <c r="J77" s="54">
        <v>100</v>
      </c>
      <c r="K77" s="54">
        <v>100</v>
      </c>
      <c r="L77" s="54">
        <v>100</v>
      </c>
      <c r="M77" s="55">
        <v>5</v>
      </c>
    </row>
    <row r="78" spans="1:13" ht="409.5">
      <c r="A78" s="46" t="s">
        <v>449</v>
      </c>
      <c r="B78" s="53" t="s">
        <v>62</v>
      </c>
      <c r="C78" s="53" t="s">
        <v>64</v>
      </c>
      <c r="D78" s="53" t="s">
        <v>66</v>
      </c>
      <c r="E78" s="47"/>
      <c r="F78" s="53" t="s">
        <v>55</v>
      </c>
      <c r="G78" s="53"/>
      <c r="H78" s="53" t="s">
        <v>75</v>
      </c>
      <c r="I78" s="53" t="s">
        <v>74</v>
      </c>
      <c r="J78" s="54">
        <v>100</v>
      </c>
      <c r="K78" s="54">
        <v>100</v>
      </c>
      <c r="L78" s="54">
        <v>100</v>
      </c>
      <c r="M78" s="55">
        <v>5</v>
      </c>
    </row>
    <row r="79" spans="1:13" ht="156">
      <c r="A79" s="46" t="s">
        <v>449</v>
      </c>
      <c r="B79" s="53" t="s">
        <v>62</v>
      </c>
      <c r="C79" s="53" t="s">
        <v>64</v>
      </c>
      <c r="D79" s="53" t="s">
        <v>66</v>
      </c>
      <c r="E79" s="47"/>
      <c r="F79" s="53" t="s">
        <v>55</v>
      </c>
      <c r="G79" s="53"/>
      <c r="H79" s="53" t="s">
        <v>76</v>
      </c>
      <c r="I79" s="53" t="s">
        <v>74</v>
      </c>
      <c r="J79" s="54">
        <v>100</v>
      </c>
      <c r="K79" s="54">
        <v>100</v>
      </c>
      <c r="L79" s="54">
        <v>100</v>
      </c>
      <c r="M79" s="55">
        <v>5</v>
      </c>
    </row>
    <row r="80" spans="1:13" ht="156">
      <c r="A80" s="46" t="s">
        <v>449</v>
      </c>
      <c r="B80" s="53" t="s">
        <v>62</v>
      </c>
      <c r="C80" s="53" t="s">
        <v>64</v>
      </c>
      <c r="D80" s="53" t="s">
        <v>66</v>
      </c>
      <c r="E80" s="47"/>
      <c r="F80" s="53" t="s">
        <v>55</v>
      </c>
      <c r="G80" s="53"/>
      <c r="H80" s="53" t="s">
        <v>77</v>
      </c>
      <c r="I80" s="53" t="s">
        <v>74</v>
      </c>
      <c r="J80" s="54">
        <v>100</v>
      </c>
      <c r="K80" s="54">
        <v>100</v>
      </c>
      <c r="L80" s="54">
        <v>100</v>
      </c>
      <c r="M80" s="55">
        <v>5</v>
      </c>
    </row>
    <row r="81" spans="1:13" ht="156">
      <c r="A81" s="46" t="s">
        <v>449</v>
      </c>
      <c r="B81" s="53" t="s">
        <v>62</v>
      </c>
      <c r="C81" s="53" t="s">
        <v>64</v>
      </c>
      <c r="D81" s="53" t="s">
        <v>66</v>
      </c>
      <c r="E81" s="47"/>
      <c r="F81" s="57" t="s">
        <v>55</v>
      </c>
      <c r="G81" s="57"/>
      <c r="H81" s="57" t="s">
        <v>78</v>
      </c>
      <c r="I81" s="57" t="s">
        <v>74</v>
      </c>
      <c r="J81" s="58">
        <v>100</v>
      </c>
      <c r="K81" s="58">
        <v>100</v>
      </c>
      <c r="L81" s="58">
        <v>100</v>
      </c>
      <c r="M81" s="59">
        <v>5</v>
      </c>
    </row>
    <row r="82" spans="1:13" ht="156">
      <c r="A82" s="46" t="s">
        <v>449</v>
      </c>
      <c r="B82" s="53" t="s">
        <v>62</v>
      </c>
      <c r="C82" s="53" t="s">
        <v>64</v>
      </c>
      <c r="D82" s="53" t="s">
        <v>66</v>
      </c>
      <c r="E82" s="47"/>
      <c r="F82" s="53" t="s">
        <v>55</v>
      </c>
      <c r="G82" s="53"/>
      <c r="H82" s="53" t="s">
        <v>284</v>
      </c>
      <c r="I82" s="53" t="s">
        <v>74</v>
      </c>
      <c r="J82" s="54">
        <v>0</v>
      </c>
      <c r="K82" s="54">
        <v>0</v>
      </c>
      <c r="L82" s="54">
        <v>0</v>
      </c>
      <c r="M82" s="55">
        <v>5</v>
      </c>
    </row>
    <row r="83" spans="1:13" ht="156">
      <c r="A83" s="46" t="s">
        <v>450</v>
      </c>
      <c r="B83" s="53" t="s">
        <v>62</v>
      </c>
      <c r="C83" s="53" t="s">
        <v>64</v>
      </c>
      <c r="D83" s="53" t="s">
        <v>65</v>
      </c>
      <c r="E83" s="47"/>
      <c r="F83" s="53" t="s">
        <v>55</v>
      </c>
      <c r="G83" s="53"/>
      <c r="H83" s="53" t="s">
        <v>73</v>
      </c>
      <c r="I83" s="53" t="s">
        <v>74</v>
      </c>
      <c r="J83" s="54">
        <v>100</v>
      </c>
      <c r="K83" s="54">
        <v>100</v>
      </c>
      <c r="L83" s="54">
        <v>100</v>
      </c>
      <c r="M83" s="55">
        <v>5</v>
      </c>
    </row>
    <row r="84" spans="1:13" ht="409.5">
      <c r="A84" s="46" t="s">
        <v>450</v>
      </c>
      <c r="B84" s="53" t="s">
        <v>62</v>
      </c>
      <c r="C84" s="53" t="s">
        <v>64</v>
      </c>
      <c r="D84" s="53" t="s">
        <v>65</v>
      </c>
      <c r="E84" s="47"/>
      <c r="F84" s="53" t="s">
        <v>55</v>
      </c>
      <c r="G84" s="53"/>
      <c r="H84" s="53" t="s">
        <v>75</v>
      </c>
      <c r="I84" s="53" t="s">
        <v>74</v>
      </c>
      <c r="J84" s="54">
        <v>100</v>
      </c>
      <c r="K84" s="54">
        <v>100</v>
      </c>
      <c r="L84" s="54">
        <v>100</v>
      </c>
      <c r="M84" s="55">
        <v>5</v>
      </c>
    </row>
    <row r="85" spans="1:13" ht="156">
      <c r="A85" s="46" t="s">
        <v>450</v>
      </c>
      <c r="B85" s="53" t="s">
        <v>62</v>
      </c>
      <c r="C85" s="53" t="s">
        <v>64</v>
      </c>
      <c r="D85" s="53" t="s">
        <v>65</v>
      </c>
      <c r="E85" s="47"/>
      <c r="F85" s="53" t="s">
        <v>55</v>
      </c>
      <c r="G85" s="53"/>
      <c r="H85" s="53" t="s">
        <v>76</v>
      </c>
      <c r="I85" s="53" t="s">
        <v>74</v>
      </c>
      <c r="J85" s="54">
        <v>100</v>
      </c>
      <c r="K85" s="54">
        <v>100</v>
      </c>
      <c r="L85" s="54">
        <v>100</v>
      </c>
      <c r="M85" s="55">
        <v>5</v>
      </c>
    </row>
    <row r="86" spans="1:13" ht="156">
      <c r="A86" s="46" t="s">
        <v>450</v>
      </c>
      <c r="B86" s="53" t="s">
        <v>62</v>
      </c>
      <c r="C86" s="53" t="s">
        <v>64</v>
      </c>
      <c r="D86" s="53" t="s">
        <v>65</v>
      </c>
      <c r="E86" s="47"/>
      <c r="F86" s="53" t="s">
        <v>55</v>
      </c>
      <c r="G86" s="53"/>
      <c r="H86" s="53" t="s">
        <v>77</v>
      </c>
      <c r="I86" s="53" t="s">
        <v>74</v>
      </c>
      <c r="J86" s="54">
        <v>100</v>
      </c>
      <c r="K86" s="54">
        <v>100</v>
      </c>
      <c r="L86" s="54">
        <v>100</v>
      </c>
      <c r="M86" s="55">
        <v>5</v>
      </c>
    </row>
    <row r="87" spans="1:13" ht="156">
      <c r="A87" s="46" t="s">
        <v>450</v>
      </c>
      <c r="B87" s="53" t="s">
        <v>62</v>
      </c>
      <c r="C87" s="53" t="s">
        <v>64</v>
      </c>
      <c r="D87" s="53" t="s">
        <v>65</v>
      </c>
      <c r="E87" s="47"/>
      <c r="F87" s="53" t="s">
        <v>55</v>
      </c>
      <c r="G87" s="53"/>
      <c r="H87" s="53" t="s">
        <v>78</v>
      </c>
      <c r="I87" s="53" t="s">
        <v>74</v>
      </c>
      <c r="J87" s="54">
        <v>100</v>
      </c>
      <c r="K87" s="54">
        <v>100</v>
      </c>
      <c r="L87" s="54">
        <v>100</v>
      </c>
      <c r="M87" s="55">
        <v>5</v>
      </c>
    </row>
    <row r="88" spans="1:13" ht="156">
      <c r="A88" s="46" t="s">
        <v>450</v>
      </c>
      <c r="B88" s="53" t="s">
        <v>62</v>
      </c>
      <c r="C88" s="53" t="s">
        <v>64</v>
      </c>
      <c r="D88" s="53" t="s">
        <v>65</v>
      </c>
      <c r="E88" s="47"/>
      <c r="F88" s="53" t="s">
        <v>55</v>
      </c>
      <c r="G88" s="53"/>
      <c r="H88" s="53" t="s">
        <v>284</v>
      </c>
      <c r="I88" s="53" t="s">
        <v>74</v>
      </c>
      <c r="J88" s="54">
        <v>0</v>
      </c>
      <c r="K88" s="54">
        <v>0</v>
      </c>
      <c r="L88" s="54">
        <v>0</v>
      </c>
      <c r="M88" s="55">
        <v>5</v>
      </c>
    </row>
    <row r="89" spans="1:13" ht="156">
      <c r="A89" s="44" t="s">
        <v>473</v>
      </c>
      <c r="B89" s="53" t="s">
        <v>62</v>
      </c>
      <c r="C89" s="53" t="s">
        <v>64</v>
      </c>
      <c r="D89" s="53" t="s">
        <v>474</v>
      </c>
      <c r="E89" s="47"/>
      <c r="F89" s="53" t="s">
        <v>55</v>
      </c>
      <c r="G89" s="53"/>
      <c r="H89" s="53" t="s">
        <v>73</v>
      </c>
      <c r="I89" s="53" t="s">
        <v>74</v>
      </c>
      <c r="J89" s="54">
        <v>100</v>
      </c>
      <c r="K89" s="54">
        <v>100</v>
      </c>
      <c r="L89" s="54">
        <v>100</v>
      </c>
      <c r="M89" s="55">
        <v>5</v>
      </c>
    </row>
    <row r="90" spans="1:13" ht="409.5">
      <c r="A90" s="44" t="s">
        <v>473</v>
      </c>
      <c r="B90" s="53" t="s">
        <v>62</v>
      </c>
      <c r="C90" s="53" t="s">
        <v>64</v>
      </c>
      <c r="D90" s="53" t="s">
        <v>474</v>
      </c>
      <c r="E90" s="47"/>
      <c r="F90" s="53" t="s">
        <v>55</v>
      </c>
      <c r="G90" s="53"/>
      <c r="H90" s="53" t="s">
        <v>75</v>
      </c>
      <c r="I90" s="53" t="s">
        <v>74</v>
      </c>
      <c r="J90" s="54">
        <v>100</v>
      </c>
      <c r="K90" s="54">
        <v>100</v>
      </c>
      <c r="L90" s="54">
        <v>100</v>
      </c>
      <c r="M90" s="55">
        <v>5</v>
      </c>
    </row>
    <row r="91" spans="1:13" ht="156">
      <c r="A91" s="44" t="s">
        <v>473</v>
      </c>
      <c r="B91" s="53" t="s">
        <v>62</v>
      </c>
      <c r="C91" s="53" t="s">
        <v>64</v>
      </c>
      <c r="D91" s="53" t="s">
        <v>474</v>
      </c>
      <c r="E91" s="47"/>
      <c r="F91" s="53" t="s">
        <v>55</v>
      </c>
      <c r="G91" s="53"/>
      <c r="H91" s="53" t="s">
        <v>76</v>
      </c>
      <c r="I91" s="53" t="s">
        <v>74</v>
      </c>
      <c r="J91" s="54">
        <v>100</v>
      </c>
      <c r="K91" s="54">
        <v>100</v>
      </c>
      <c r="L91" s="54">
        <v>100</v>
      </c>
      <c r="M91" s="55">
        <v>5</v>
      </c>
    </row>
    <row r="92" spans="1:13" ht="156">
      <c r="A92" s="44" t="s">
        <v>473</v>
      </c>
      <c r="B92" s="53" t="s">
        <v>62</v>
      </c>
      <c r="C92" s="53" t="s">
        <v>64</v>
      </c>
      <c r="D92" s="53" t="s">
        <v>474</v>
      </c>
      <c r="E92" s="47"/>
      <c r="F92" s="53" t="s">
        <v>55</v>
      </c>
      <c r="G92" s="53"/>
      <c r="H92" s="53" t="s">
        <v>77</v>
      </c>
      <c r="I92" s="53" t="s">
        <v>74</v>
      </c>
      <c r="J92" s="54">
        <v>100</v>
      </c>
      <c r="K92" s="54">
        <v>100</v>
      </c>
      <c r="L92" s="54">
        <v>100</v>
      </c>
      <c r="M92" s="55">
        <v>5</v>
      </c>
    </row>
    <row r="93" spans="1:13" ht="156">
      <c r="A93" s="44" t="s">
        <v>473</v>
      </c>
      <c r="B93" s="53" t="s">
        <v>62</v>
      </c>
      <c r="C93" s="53" t="s">
        <v>64</v>
      </c>
      <c r="D93" s="53" t="s">
        <v>474</v>
      </c>
      <c r="E93" s="47"/>
      <c r="F93" s="57" t="s">
        <v>55</v>
      </c>
      <c r="G93" s="57"/>
      <c r="H93" s="57" t="s">
        <v>78</v>
      </c>
      <c r="I93" s="57" t="s">
        <v>74</v>
      </c>
      <c r="J93" s="58">
        <v>100</v>
      </c>
      <c r="K93" s="58">
        <v>100</v>
      </c>
      <c r="L93" s="58">
        <v>100</v>
      </c>
      <c r="M93" s="59">
        <v>5</v>
      </c>
    </row>
    <row r="94" spans="1:13" ht="156">
      <c r="A94" s="44" t="s">
        <v>473</v>
      </c>
      <c r="B94" s="53" t="s">
        <v>62</v>
      </c>
      <c r="C94" s="53" t="s">
        <v>64</v>
      </c>
      <c r="D94" s="53" t="s">
        <v>474</v>
      </c>
      <c r="E94" s="47"/>
      <c r="F94" s="53" t="s">
        <v>55</v>
      </c>
      <c r="G94" s="53"/>
      <c r="H94" s="53" t="s">
        <v>284</v>
      </c>
      <c r="I94" s="53" t="s">
        <v>74</v>
      </c>
      <c r="J94" s="54">
        <v>0</v>
      </c>
      <c r="K94" s="54">
        <v>0</v>
      </c>
      <c r="L94" s="54">
        <v>0</v>
      </c>
      <c r="M94" s="55">
        <v>5</v>
      </c>
    </row>
    <row r="95" spans="1:13" ht="228">
      <c r="A95" s="46" t="s">
        <v>457</v>
      </c>
      <c r="B95" s="53" t="s">
        <v>62</v>
      </c>
      <c r="C95" s="53" t="s">
        <v>64</v>
      </c>
      <c r="D95" s="53" t="s">
        <v>290</v>
      </c>
      <c r="E95" s="47"/>
      <c r="F95" s="53" t="s">
        <v>55</v>
      </c>
      <c r="G95" s="53"/>
      <c r="H95" s="53" t="s">
        <v>73</v>
      </c>
      <c r="I95" s="53" t="s">
        <v>74</v>
      </c>
      <c r="J95" s="54">
        <v>100</v>
      </c>
      <c r="K95" s="54">
        <v>100</v>
      </c>
      <c r="L95" s="54">
        <v>100</v>
      </c>
      <c r="M95" s="55">
        <v>5</v>
      </c>
    </row>
    <row r="96" spans="1:13" ht="409.5">
      <c r="A96" s="46" t="s">
        <v>457</v>
      </c>
      <c r="B96" s="53" t="s">
        <v>62</v>
      </c>
      <c r="C96" s="53" t="s">
        <v>64</v>
      </c>
      <c r="D96" s="53" t="s">
        <v>290</v>
      </c>
      <c r="E96" s="47"/>
      <c r="F96" s="53" t="s">
        <v>55</v>
      </c>
      <c r="G96" s="53"/>
      <c r="H96" s="53" t="s">
        <v>75</v>
      </c>
      <c r="I96" s="53" t="s">
        <v>74</v>
      </c>
      <c r="J96" s="54">
        <v>100</v>
      </c>
      <c r="K96" s="54">
        <v>100</v>
      </c>
      <c r="L96" s="54">
        <v>100</v>
      </c>
      <c r="M96" s="55">
        <v>5</v>
      </c>
    </row>
    <row r="97" spans="1:13" ht="228">
      <c r="A97" s="46" t="s">
        <v>457</v>
      </c>
      <c r="B97" s="53" t="s">
        <v>62</v>
      </c>
      <c r="C97" s="53" t="s">
        <v>64</v>
      </c>
      <c r="D97" s="53" t="s">
        <v>290</v>
      </c>
      <c r="E97" s="47"/>
      <c r="F97" s="53" t="s">
        <v>55</v>
      </c>
      <c r="G97" s="53"/>
      <c r="H97" s="53" t="s">
        <v>76</v>
      </c>
      <c r="I97" s="53" t="s">
        <v>74</v>
      </c>
      <c r="J97" s="54">
        <v>100</v>
      </c>
      <c r="K97" s="54">
        <v>100</v>
      </c>
      <c r="L97" s="54">
        <v>100</v>
      </c>
      <c r="M97" s="55">
        <v>5</v>
      </c>
    </row>
    <row r="98" spans="1:13" ht="228">
      <c r="A98" s="46" t="s">
        <v>457</v>
      </c>
      <c r="B98" s="53" t="s">
        <v>62</v>
      </c>
      <c r="C98" s="53" t="s">
        <v>64</v>
      </c>
      <c r="D98" s="53" t="s">
        <v>290</v>
      </c>
      <c r="E98" s="47"/>
      <c r="F98" s="53" t="s">
        <v>55</v>
      </c>
      <c r="G98" s="53"/>
      <c r="H98" s="53" t="s">
        <v>77</v>
      </c>
      <c r="I98" s="53" t="s">
        <v>74</v>
      </c>
      <c r="J98" s="54">
        <v>100</v>
      </c>
      <c r="K98" s="54">
        <v>100</v>
      </c>
      <c r="L98" s="54">
        <v>100</v>
      </c>
      <c r="M98" s="55">
        <v>5</v>
      </c>
    </row>
    <row r="99" spans="1:13" ht="228">
      <c r="A99" s="46" t="s">
        <v>457</v>
      </c>
      <c r="B99" s="53" t="s">
        <v>62</v>
      </c>
      <c r="C99" s="53" t="s">
        <v>64</v>
      </c>
      <c r="D99" s="53" t="s">
        <v>290</v>
      </c>
      <c r="E99" s="47"/>
      <c r="F99" s="53" t="s">
        <v>55</v>
      </c>
      <c r="G99" s="53"/>
      <c r="H99" s="53" t="s">
        <v>78</v>
      </c>
      <c r="I99" s="53" t="s">
        <v>74</v>
      </c>
      <c r="J99" s="54">
        <v>100</v>
      </c>
      <c r="K99" s="54">
        <v>100</v>
      </c>
      <c r="L99" s="54">
        <v>100</v>
      </c>
      <c r="M99" s="55">
        <v>5</v>
      </c>
    </row>
    <row r="100" spans="1:13" ht="228">
      <c r="A100" s="46" t="s">
        <v>457</v>
      </c>
      <c r="B100" s="53" t="s">
        <v>62</v>
      </c>
      <c r="C100" s="53" t="s">
        <v>64</v>
      </c>
      <c r="D100" s="53" t="s">
        <v>290</v>
      </c>
      <c r="E100" s="47"/>
      <c r="F100" s="53" t="s">
        <v>55</v>
      </c>
      <c r="G100" s="53"/>
      <c r="H100" s="53" t="s">
        <v>284</v>
      </c>
      <c r="I100" s="53" t="s">
        <v>74</v>
      </c>
      <c r="J100" s="54">
        <v>0</v>
      </c>
      <c r="K100" s="54">
        <v>0</v>
      </c>
      <c r="L100" s="54">
        <v>0</v>
      </c>
      <c r="M100" s="55">
        <v>5</v>
      </c>
    </row>
    <row r="101" spans="1:13" ht="252">
      <c r="A101" s="46" t="s">
        <v>451</v>
      </c>
      <c r="B101" s="53" t="s">
        <v>58</v>
      </c>
      <c r="C101" s="53" t="s">
        <v>59</v>
      </c>
      <c r="D101" s="53" t="s">
        <v>54</v>
      </c>
      <c r="E101" s="47"/>
      <c r="F101" s="53" t="s">
        <v>55</v>
      </c>
      <c r="G101" s="53"/>
      <c r="H101" s="53" t="s">
        <v>73</v>
      </c>
      <c r="I101" s="53" t="s">
        <v>74</v>
      </c>
      <c r="J101" s="54">
        <v>100</v>
      </c>
      <c r="K101" s="54">
        <v>100</v>
      </c>
      <c r="L101" s="54">
        <v>100</v>
      </c>
      <c r="M101" s="55">
        <v>5</v>
      </c>
    </row>
    <row r="102" spans="1:13" ht="409.5">
      <c r="A102" s="46" t="s">
        <v>451</v>
      </c>
      <c r="B102" s="53" t="s">
        <v>58</v>
      </c>
      <c r="C102" s="53" t="s">
        <v>59</v>
      </c>
      <c r="D102" s="53" t="s">
        <v>54</v>
      </c>
      <c r="E102" s="47"/>
      <c r="F102" s="53" t="s">
        <v>55</v>
      </c>
      <c r="G102" s="53"/>
      <c r="H102" s="53" t="s">
        <v>75</v>
      </c>
      <c r="I102" s="53" t="s">
        <v>74</v>
      </c>
      <c r="J102" s="54">
        <v>100</v>
      </c>
      <c r="K102" s="54">
        <v>100</v>
      </c>
      <c r="L102" s="54">
        <v>100</v>
      </c>
      <c r="M102" s="55">
        <v>5</v>
      </c>
    </row>
    <row r="103" spans="1:13" ht="252">
      <c r="A103" s="46" t="s">
        <v>451</v>
      </c>
      <c r="B103" s="53" t="s">
        <v>58</v>
      </c>
      <c r="C103" s="53" t="s">
        <v>59</v>
      </c>
      <c r="D103" s="53" t="s">
        <v>54</v>
      </c>
      <c r="E103" s="47"/>
      <c r="F103" s="53" t="s">
        <v>55</v>
      </c>
      <c r="G103" s="53"/>
      <c r="H103" s="53" t="s">
        <v>76</v>
      </c>
      <c r="I103" s="53" t="s">
        <v>74</v>
      </c>
      <c r="J103" s="54">
        <v>100</v>
      </c>
      <c r="K103" s="54">
        <v>100</v>
      </c>
      <c r="L103" s="54">
        <v>100</v>
      </c>
      <c r="M103" s="55">
        <v>5</v>
      </c>
    </row>
    <row r="104" spans="1:13" ht="252">
      <c r="A104" s="46" t="s">
        <v>451</v>
      </c>
      <c r="B104" s="53" t="s">
        <v>58</v>
      </c>
      <c r="C104" s="53" t="s">
        <v>59</v>
      </c>
      <c r="D104" s="53" t="s">
        <v>54</v>
      </c>
      <c r="E104" s="47"/>
      <c r="F104" s="53" t="s">
        <v>55</v>
      </c>
      <c r="G104" s="53"/>
      <c r="H104" s="53" t="s">
        <v>77</v>
      </c>
      <c r="I104" s="53" t="s">
        <v>74</v>
      </c>
      <c r="J104" s="54">
        <v>100</v>
      </c>
      <c r="K104" s="54">
        <v>100</v>
      </c>
      <c r="L104" s="54">
        <v>100</v>
      </c>
      <c r="M104" s="55">
        <v>5</v>
      </c>
    </row>
    <row r="105" spans="1:13" ht="252">
      <c r="A105" s="46" t="s">
        <v>451</v>
      </c>
      <c r="B105" s="53" t="s">
        <v>58</v>
      </c>
      <c r="C105" s="53" t="s">
        <v>59</v>
      </c>
      <c r="D105" s="53" t="s">
        <v>54</v>
      </c>
      <c r="E105" s="47"/>
      <c r="F105" s="57" t="s">
        <v>55</v>
      </c>
      <c r="G105" s="57"/>
      <c r="H105" s="57" t="s">
        <v>78</v>
      </c>
      <c r="I105" s="57" t="s">
        <v>74</v>
      </c>
      <c r="J105" s="58">
        <v>100</v>
      </c>
      <c r="K105" s="58">
        <v>100</v>
      </c>
      <c r="L105" s="58">
        <v>100</v>
      </c>
      <c r="M105" s="59">
        <v>5</v>
      </c>
    </row>
    <row r="106" spans="1:13" ht="252">
      <c r="A106" s="46" t="s">
        <v>451</v>
      </c>
      <c r="B106" s="53" t="s">
        <v>58</v>
      </c>
      <c r="C106" s="53" t="s">
        <v>59</v>
      </c>
      <c r="D106" s="53" t="s">
        <v>54</v>
      </c>
      <c r="E106" s="47"/>
      <c r="F106" s="53" t="s">
        <v>55</v>
      </c>
      <c r="G106" s="53"/>
      <c r="H106" s="53" t="s">
        <v>284</v>
      </c>
      <c r="I106" s="53" t="s">
        <v>74</v>
      </c>
      <c r="J106" s="54">
        <v>0</v>
      </c>
      <c r="K106" s="54">
        <v>0</v>
      </c>
      <c r="L106" s="54">
        <v>0</v>
      </c>
      <c r="M106" s="55">
        <v>5</v>
      </c>
    </row>
    <row r="107" spans="1:13" ht="252">
      <c r="A107" s="46" t="s">
        <v>452</v>
      </c>
      <c r="B107" s="53" t="s">
        <v>58</v>
      </c>
      <c r="C107" s="53" t="s">
        <v>60</v>
      </c>
      <c r="D107" s="53" t="s">
        <v>54</v>
      </c>
      <c r="E107" s="47"/>
      <c r="F107" s="53" t="s">
        <v>55</v>
      </c>
      <c r="G107" s="53"/>
      <c r="H107" s="53" t="s">
        <v>73</v>
      </c>
      <c r="I107" s="53" t="s">
        <v>74</v>
      </c>
      <c r="J107" s="54">
        <v>100</v>
      </c>
      <c r="K107" s="54">
        <v>100</v>
      </c>
      <c r="L107" s="54">
        <v>100</v>
      </c>
      <c r="M107" s="55">
        <v>5</v>
      </c>
    </row>
    <row r="108" spans="1:13" ht="409.5">
      <c r="A108" s="46" t="s">
        <v>452</v>
      </c>
      <c r="B108" s="53" t="s">
        <v>58</v>
      </c>
      <c r="C108" s="53" t="s">
        <v>60</v>
      </c>
      <c r="D108" s="53" t="s">
        <v>54</v>
      </c>
      <c r="E108" s="47"/>
      <c r="F108" s="53" t="s">
        <v>55</v>
      </c>
      <c r="G108" s="53"/>
      <c r="H108" s="53" t="s">
        <v>75</v>
      </c>
      <c r="I108" s="53" t="s">
        <v>74</v>
      </c>
      <c r="J108" s="54">
        <v>100</v>
      </c>
      <c r="K108" s="54">
        <v>100</v>
      </c>
      <c r="L108" s="54">
        <v>100</v>
      </c>
      <c r="M108" s="55">
        <v>5</v>
      </c>
    </row>
    <row r="109" spans="1:13" ht="252">
      <c r="A109" s="46" t="s">
        <v>452</v>
      </c>
      <c r="B109" s="53" t="s">
        <v>58</v>
      </c>
      <c r="C109" s="53" t="s">
        <v>60</v>
      </c>
      <c r="D109" s="53" t="s">
        <v>54</v>
      </c>
      <c r="E109" s="47"/>
      <c r="F109" s="53" t="s">
        <v>55</v>
      </c>
      <c r="G109" s="53"/>
      <c r="H109" s="53" t="s">
        <v>76</v>
      </c>
      <c r="I109" s="53" t="s">
        <v>74</v>
      </c>
      <c r="J109" s="54">
        <v>100</v>
      </c>
      <c r="K109" s="54">
        <v>100</v>
      </c>
      <c r="L109" s="54">
        <v>100</v>
      </c>
      <c r="M109" s="55">
        <v>5</v>
      </c>
    </row>
    <row r="110" spans="1:13" ht="252">
      <c r="A110" s="46" t="s">
        <v>452</v>
      </c>
      <c r="B110" s="53" t="s">
        <v>58</v>
      </c>
      <c r="C110" s="53" t="s">
        <v>60</v>
      </c>
      <c r="D110" s="53" t="s">
        <v>54</v>
      </c>
      <c r="E110" s="47"/>
      <c r="F110" s="53" t="s">
        <v>55</v>
      </c>
      <c r="G110" s="53"/>
      <c r="H110" s="53" t="s">
        <v>77</v>
      </c>
      <c r="I110" s="53" t="s">
        <v>74</v>
      </c>
      <c r="J110" s="54">
        <v>100</v>
      </c>
      <c r="K110" s="54">
        <v>100</v>
      </c>
      <c r="L110" s="54">
        <v>100</v>
      </c>
      <c r="M110" s="55">
        <v>5</v>
      </c>
    </row>
    <row r="111" spans="1:13" ht="252">
      <c r="A111" s="46" t="s">
        <v>452</v>
      </c>
      <c r="B111" s="53" t="s">
        <v>58</v>
      </c>
      <c r="C111" s="53" t="s">
        <v>60</v>
      </c>
      <c r="D111" s="53" t="s">
        <v>54</v>
      </c>
      <c r="E111" s="47"/>
      <c r="F111" s="57" t="s">
        <v>55</v>
      </c>
      <c r="G111" s="57"/>
      <c r="H111" s="57" t="s">
        <v>78</v>
      </c>
      <c r="I111" s="57" t="s">
        <v>74</v>
      </c>
      <c r="J111" s="58">
        <v>100</v>
      </c>
      <c r="K111" s="58">
        <v>100</v>
      </c>
      <c r="L111" s="58">
        <v>100</v>
      </c>
      <c r="M111" s="59">
        <v>5</v>
      </c>
    </row>
    <row r="112" spans="1:13" ht="252">
      <c r="A112" s="46" t="s">
        <v>452</v>
      </c>
      <c r="B112" s="53" t="s">
        <v>58</v>
      </c>
      <c r="C112" s="53" t="s">
        <v>60</v>
      </c>
      <c r="D112" s="53" t="s">
        <v>54</v>
      </c>
      <c r="E112" s="47"/>
      <c r="F112" s="53" t="s">
        <v>55</v>
      </c>
      <c r="G112" s="53"/>
      <c r="H112" s="53" t="s">
        <v>284</v>
      </c>
      <c r="I112" s="53" t="s">
        <v>74</v>
      </c>
      <c r="J112" s="54">
        <v>0</v>
      </c>
      <c r="K112" s="54">
        <v>0</v>
      </c>
      <c r="L112" s="54">
        <v>0</v>
      </c>
      <c r="M112" s="55">
        <v>5</v>
      </c>
    </row>
    <row r="113" spans="1:13" ht="252">
      <c r="A113" s="46" t="s">
        <v>453</v>
      </c>
      <c r="B113" s="53" t="s">
        <v>58</v>
      </c>
      <c r="C113" s="53" t="s">
        <v>61</v>
      </c>
      <c r="D113" s="53" t="s">
        <v>54</v>
      </c>
      <c r="E113" s="47"/>
      <c r="F113" s="53" t="s">
        <v>55</v>
      </c>
      <c r="G113" s="53"/>
      <c r="H113" s="53" t="s">
        <v>73</v>
      </c>
      <c r="I113" s="53" t="s">
        <v>74</v>
      </c>
      <c r="J113" s="54">
        <v>100</v>
      </c>
      <c r="K113" s="54">
        <v>100</v>
      </c>
      <c r="L113" s="54">
        <v>100</v>
      </c>
      <c r="M113" s="55">
        <v>5</v>
      </c>
    </row>
    <row r="114" spans="1:13" ht="409.5">
      <c r="A114" s="46" t="s">
        <v>453</v>
      </c>
      <c r="B114" s="53" t="s">
        <v>58</v>
      </c>
      <c r="C114" s="53" t="s">
        <v>61</v>
      </c>
      <c r="D114" s="53" t="s">
        <v>54</v>
      </c>
      <c r="E114" s="47"/>
      <c r="F114" s="53" t="s">
        <v>55</v>
      </c>
      <c r="G114" s="53"/>
      <c r="H114" s="53" t="s">
        <v>75</v>
      </c>
      <c r="I114" s="53" t="s">
        <v>74</v>
      </c>
      <c r="J114" s="54">
        <v>100</v>
      </c>
      <c r="K114" s="54">
        <v>100</v>
      </c>
      <c r="L114" s="54">
        <v>100</v>
      </c>
      <c r="M114" s="55">
        <v>5</v>
      </c>
    </row>
    <row r="115" spans="1:13" ht="252">
      <c r="A115" s="46" t="s">
        <v>453</v>
      </c>
      <c r="B115" s="53" t="s">
        <v>58</v>
      </c>
      <c r="C115" s="53" t="s">
        <v>61</v>
      </c>
      <c r="D115" s="53" t="s">
        <v>54</v>
      </c>
      <c r="E115" s="47"/>
      <c r="F115" s="53" t="s">
        <v>55</v>
      </c>
      <c r="G115" s="53"/>
      <c r="H115" s="53" t="s">
        <v>76</v>
      </c>
      <c r="I115" s="53" t="s">
        <v>74</v>
      </c>
      <c r="J115" s="54">
        <v>100</v>
      </c>
      <c r="K115" s="54">
        <v>100</v>
      </c>
      <c r="L115" s="54">
        <v>100</v>
      </c>
      <c r="M115" s="55">
        <v>5</v>
      </c>
    </row>
    <row r="116" spans="1:13" ht="252">
      <c r="A116" s="46" t="s">
        <v>453</v>
      </c>
      <c r="B116" s="53" t="s">
        <v>58</v>
      </c>
      <c r="C116" s="53" t="s">
        <v>61</v>
      </c>
      <c r="D116" s="53" t="s">
        <v>54</v>
      </c>
      <c r="E116" s="47"/>
      <c r="F116" s="53" t="s">
        <v>55</v>
      </c>
      <c r="G116" s="53"/>
      <c r="H116" s="53" t="s">
        <v>77</v>
      </c>
      <c r="I116" s="53" t="s">
        <v>74</v>
      </c>
      <c r="J116" s="54">
        <v>100</v>
      </c>
      <c r="K116" s="54">
        <v>100</v>
      </c>
      <c r="L116" s="54">
        <v>100</v>
      </c>
      <c r="M116" s="55">
        <v>5</v>
      </c>
    </row>
    <row r="117" spans="1:13" ht="252">
      <c r="A117" s="46" t="s">
        <v>453</v>
      </c>
      <c r="B117" s="53" t="s">
        <v>58</v>
      </c>
      <c r="C117" s="53" t="s">
        <v>61</v>
      </c>
      <c r="D117" s="53" t="s">
        <v>54</v>
      </c>
      <c r="E117" s="47"/>
      <c r="F117" s="57" t="s">
        <v>55</v>
      </c>
      <c r="G117" s="57"/>
      <c r="H117" s="57" t="s">
        <v>78</v>
      </c>
      <c r="I117" s="57" t="s">
        <v>74</v>
      </c>
      <c r="J117" s="58">
        <v>100</v>
      </c>
      <c r="K117" s="58">
        <v>100</v>
      </c>
      <c r="L117" s="58">
        <v>100</v>
      </c>
      <c r="M117" s="59">
        <v>5</v>
      </c>
    </row>
    <row r="118" spans="1:13" ht="252">
      <c r="A118" s="46" t="s">
        <v>453</v>
      </c>
      <c r="B118" s="53" t="s">
        <v>58</v>
      </c>
      <c r="C118" s="53" t="s">
        <v>61</v>
      </c>
      <c r="D118" s="53" t="s">
        <v>54</v>
      </c>
      <c r="E118" s="47"/>
      <c r="F118" s="53" t="s">
        <v>55</v>
      </c>
      <c r="G118" s="53"/>
      <c r="H118" s="53" t="s">
        <v>284</v>
      </c>
      <c r="I118" s="53" t="s">
        <v>74</v>
      </c>
      <c r="J118" s="54">
        <v>0</v>
      </c>
      <c r="K118" s="54">
        <v>0</v>
      </c>
      <c r="L118" s="54">
        <v>0</v>
      </c>
      <c r="M118" s="55">
        <v>5</v>
      </c>
    </row>
    <row r="119" spans="1:13" ht="252">
      <c r="A119" s="46" t="s">
        <v>454</v>
      </c>
      <c r="B119" s="53" t="s">
        <v>58</v>
      </c>
      <c r="C119" s="53" t="s">
        <v>183</v>
      </c>
      <c r="D119" s="53" t="s">
        <v>54</v>
      </c>
      <c r="E119" s="47"/>
      <c r="F119" s="53" t="s">
        <v>55</v>
      </c>
      <c r="G119" s="53"/>
      <c r="H119" s="53" t="s">
        <v>73</v>
      </c>
      <c r="I119" s="53" t="s">
        <v>74</v>
      </c>
      <c r="J119" s="54">
        <v>100</v>
      </c>
      <c r="K119" s="54">
        <v>100</v>
      </c>
      <c r="L119" s="54">
        <v>100</v>
      </c>
      <c r="M119" s="55">
        <v>5</v>
      </c>
    </row>
    <row r="120" spans="1:13" ht="409.5">
      <c r="A120" s="46" t="s">
        <v>454</v>
      </c>
      <c r="B120" s="53" t="s">
        <v>58</v>
      </c>
      <c r="C120" s="53" t="s">
        <v>183</v>
      </c>
      <c r="D120" s="53" t="s">
        <v>54</v>
      </c>
      <c r="E120" s="47"/>
      <c r="F120" s="53" t="s">
        <v>55</v>
      </c>
      <c r="G120" s="53"/>
      <c r="H120" s="53" t="s">
        <v>75</v>
      </c>
      <c r="I120" s="53" t="s">
        <v>74</v>
      </c>
      <c r="J120" s="54">
        <v>100</v>
      </c>
      <c r="K120" s="54">
        <v>100</v>
      </c>
      <c r="L120" s="54">
        <v>100</v>
      </c>
      <c r="M120" s="55">
        <v>5</v>
      </c>
    </row>
    <row r="121" spans="1:13" ht="252">
      <c r="A121" s="46" t="s">
        <v>454</v>
      </c>
      <c r="B121" s="53" t="s">
        <v>58</v>
      </c>
      <c r="C121" s="53" t="s">
        <v>183</v>
      </c>
      <c r="D121" s="53" t="s">
        <v>54</v>
      </c>
      <c r="E121" s="47"/>
      <c r="F121" s="53" t="s">
        <v>55</v>
      </c>
      <c r="G121" s="53"/>
      <c r="H121" s="53" t="s">
        <v>76</v>
      </c>
      <c r="I121" s="53" t="s">
        <v>74</v>
      </c>
      <c r="J121" s="54">
        <v>100</v>
      </c>
      <c r="K121" s="54">
        <v>100</v>
      </c>
      <c r="L121" s="54">
        <v>100</v>
      </c>
      <c r="M121" s="55">
        <v>5</v>
      </c>
    </row>
    <row r="122" spans="1:13" ht="252">
      <c r="A122" s="46" t="s">
        <v>454</v>
      </c>
      <c r="B122" s="53" t="s">
        <v>58</v>
      </c>
      <c r="C122" s="53" t="s">
        <v>183</v>
      </c>
      <c r="D122" s="53" t="s">
        <v>54</v>
      </c>
      <c r="E122" s="47"/>
      <c r="F122" s="53" t="s">
        <v>55</v>
      </c>
      <c r="G122" s="53"/>
      <c r="H122" s="53" t="s">
        <v>77</v>
      </c>
      <c r="I122" s="53" t="s">
        <v>74</v>
      </c>
      <c r="J122" s="54">
        <v>100</v>
      </c>
      <c r="K122" s="54">
        <v>100</v>
      </c>
      <c r="L122" s="54">
        <v>100</v>
      </c>
      <c r="M122" s="55">
        <v>5</v>
      </c>
    </row>
    <row r="123" spans="1:13" ht="252">
      <c r="A123" s="46" t="s">
        <v>454</v>
      </c>
      <c r="B123" s="53" t="s">
        <v>58</v>
      </c>
      <c r="C123" s="53" t="s">
        <v>183</v>
      </c>
      <c r="D123" s="53" t="s">
        <v>54</v>
      </c>
      <c r="E123" s="47"/>
      <c r="F123" s="57" t="s">
        <v>55</v>
      </c>
      <c r="G123" s="57"/>
      <c r="H123" s="57" t="s">
        <v>78</v>
      </c>
      <c r="I123" s="57" t="s">
        <v>74</v>
      </c>
      <c r="J123" s="58">
        <v>100</v>
      </c>
      <c r="K123" s="58">
        <v>100</v>
      </c>
      <c r="L123" s="58">
        <v>100</v>
      </c>
      <c r="M123" s="59">
        <v>5</v>
      </c>
    </row>
    <row r="124" spans="1:13" ht="252">
      <c r="A124" s="46" t="s">
        <v>454</v>
      </c>
      <c r="B124" s="53" t="s">
        <v>58</v>
      </c>
      <c r="C124" s="53" t="s">
        <v>183</v>
      </c>
      <c r="D124" s="53" t="s">
        <v>54</v>
      </c>
      <c r="E124" s="47"/>
      <c r="F124" s="53" t="s">
        <v>55</v>
      </c>
      <c r="G124" s="53"/>
      <c r="H124" s="53" t="s">
        <v>284</v>
      </c>
      <c r="I124" s="53" t="s">
        <v>74</v>
      </c>
      <c r="J124" s="54">
        <v>0</v>
      </c>
      <c r="K124" s="54">
        <v>0</v>
      </c>
      <c r="L124" s="54">
        <v>0</v>
      </c>
      <c r="M124" s="55">
        <v>5</v>
      </c>
    </row>
    <row r="125" spans="1:13" ht="252">
      <c r="A125" s="46" t="s">
        <v>455</v>
      </c>
      <c r="B125" s="53" t="s">
        <v>58</v>
      </c>
      <c r="C125" s="53" t="s">
        <v>293</v>
      </c>
      <c r="D125" s="53" t="s">
        <v>54</v>
      </c>
      <c r="E125" s="47"/>
      <c r="F125" s="53" t="s">
        <v>55</v>
      </c>
      <c r="G125" s="53"/>
      <c r="H125" s="53" t="s">
        <v>73</v>
      </c>
      <c r="I125" s="53" t="s">
        <v>74</v>
      </c>
      <c r="J125" s="54">
        <v>100</v>
      </c>
      <c r="K125" s="54">
        <v>100</v>
      </c>
      <c r="L125" s="54">
        <v>100</v>
      </c>
      <c r="M125" s="55">
        <v>5</v>
      </c>
    </row>
    <row r="126" spans="1:13" ht="409.5">
      <c r="A126" s="46" t="s">
        <v>455</v>
      </c>
      <c r="B126" s="53" t="s">
        <v>58</v>
      </c>
      <c r="C126" s="53" t="s">
        <v>293</v>
      </c>
      <c r="D126" s="53" t="s">
        <v>54</v>
      </c>
      <c r="E126" s="47"/>
      <c r="F126" s="53" t="s">
        <v>55</v>
      </c>
      <c r="G126" s="53"/>
      <c r="H126" s="53" t="s">
        <v>75</v>
      </c>
      <c r="I126" s="53" t="s">
        <v>74</v>
      </c>
      <c r="J126" s="54">
        <v>100</v>
      </c>
      <c r="K126" s="54">
        <v>100</v>
      </c>
      <c r="L126" s="54">
        <v>100</v>
      </c>
      <c r="M126" s="55">
        <v>5</v>
      </c>
    </row>
    <row r="127" spans="1:13" ht="252">
      <c r="A127" s="46" t="s">
        <v>455</v>
      </c>
      <c r="B127" s="53" t="s">
        <v>58</v>
      </c>
      <c r="C127" s="53" t="s">
        <v>293</v>
      </c>
      <c r="D127" s="53" t="s">
        <v>54</v>
      </c>
      <c r="E127" s="47"/>
      <c r="F127" s="53" t="s">
        <v>55</v>
      </c>
      <c r="G127" s="53"/>
      <c r="H127" s="53" t="s">
        <v>76</v>
      </c>
      <c r="I127" s="53" t="s">
        <v>74</v>
      </c>
      <c r="J127" s="54">
        <v>100</v>
      </c>
      <c r="K127" s="54">
        <v>100</v>
      </c>
      <c r="L127" s="54">
        <v>100</v>
      </c>
      <c r="M127" s="55">
        <v>5</v>
      </c>
    </row>
    <row r="128" spans="1:13" ht="252">
      <c r="A128" s="46" t="s">
        <v>455</v>
      </c>
      <c r="B128" s="53" t="s">
        <v>58</v>
      </c>
      <c r="C128" s="53" t="s">
        <v>293</v>
      </c>
      <c r="D128" s="53" t="s">
        <v>54</v>
      </c>
      <c r="E128" s="47"/>
      <c r="F128" s="53" t="s">
        <v>55</v>
      </c>
      <c r="G128" s="53"/>
      <c r="H128" s="53" t="s">
        <v>77</v>
      </c>
      <c r="I128" s="53" t="s">
        <v>74</v>
      </c>
      <c r="J128" s="54">
        <v>100</v>
      </c>
      <c r="K128" s="54">
        <v>100</v>
      </c>
      <c r="L128" s="54">
        <v>100</v>
      </c>
      <c r="M128" s="55">
        <v>5</v>
      </c>
    </row>
    <row r="129" spans="1:13" ht="252">
      <c r="A129" s="46" t="s">
        <v>455</v>
      </c>
      <c r="B129" s="53" t="s">
        <v>58</v>
      </c>
      <c r="C129" s="53" t="s">
        <v>293</v>
      </c>
      <c r="D129" s="53" t="s">
        <v>54</v>
      </c>
      <c r="E129" s="47"/>
      <c r="F129" s="57" t="s">
        <v>55</v>
      </c>
      <c r="G129" s="57"/>
      <c r="H129" s="57" t="s">
        <v>78</v>
      </c>
      <c r="I129" s="57" t="s">
        <v>74</v>
      </c>
      <c r="J129" s="58">
        <v>100</v>
      </c>
      <c r="K129" s="58">
        <v>100</v>
      </c>
      <c r="L129" s="58">
        <v>100</v>
      </c>
      <c r="M129" s="59">
        <v>5</v>
      </c>
    </row>
    <row r="130" spans="1:13" ht="252">
      <c r="A130" s="46" t="s">
        <v>455</v>
      </c>
      <c r="B130" s="53" t="s">
        <v>58</v>
      </c>
      <c r="C130" s="53" t="s">
        <v>293</v>
      </c>
      <c r="D130" s="53" t="s">
        <v>54</v>
      </c>
      <c r="E130" s="47"/>
      <c r="F130" s="53" t="s">
        <v>55</v>
      </c>
      <c r="G130" s="53"/>
      <c r="H130" s="53" t="s">
        <v>284</v>
      </c>
      <c r="I130" s="53" t="s">
        <v>74</v>
      </c>
      <c r="J130" s="54">
        <v>0</v>
      </c>
      <c r="K130" s="54">
        <v>0</v>
      </c>
      <c r="L130" s="54">
        <v>0</v>
      </c>
      <c r="M130" s="55">
        <v>5</v>
      </c>
    </row>
    <row r="131" spans="1:13" ht="252">
      <c r="A131" s="46" t="s">
        <v>456</v>
      </c>
      <c r="B131" s="53" t="s">
        <v>58</v>
      </c>
      <c r="C131" s="53" t="s">
        <v>294</v>
      </c>
      <c r="D131" s="53" t="s">
        <v>54</v>
      </c>
      <c r="E131" s="47"/>
      <c r="F131" s="53" t="s">
        <v>55</v>
      </c>
      <c r="G131" s="53"/>
      <c r="H131" s="53" t="s">
        <v>73</v>
      </c>
      <c r="I131" s="53" t="s">
        <v>74</v>
      </c>
      <c r="J131" s="54">
        <v>100</v>
      </c>
      <c r="K131" s="54">
        <v>100</v>
      </c>
      <c r="L131" s="54">
        <v>100</v>
      </c>
      <c r="M131" s="55">
        <v>5</v>
      </c>
    </row>
    <row r="132" spans="1:13" ht="409.5">
      <c r="A132" s="46" t="s">
        <v>456</v>
      </c>
      <c r="B132" s="53" t="s">
        <v>58</v>
      </c>
      <c r="C132" s="53" t="s">
        <v>294</v>
      </c>
      <c r="D132" s="53" t="s">
        <v>54</v>
      </c>
      <c r="E132" s="47"/>
      <c r="F132" s="53" t="s">
        <v>55</v>
      </c>
      <c r="G132" s="53"/>
      <c r="H132" s="53" t="s">
        <v>75</v>
      </c>
      <c r="I132" s="53" t="s">
        <v>74</v>
      </c>
      <c r="J132" s="54">
        <v>100</v>
      </c>
      <c r="K132" s="54">
        <v>100</v>
      </c>
      <c r="L132" s="54">
        <v>100</v>
      </c>
      <c r="M132" s="55">
        <v>5</v>
      </c>
    </row>
    <row r="133" spans="1:13" ht="252">
      <c r="A133" s="46" t="s">
        <v>456</v>
      </c>
      <c r="B133" s="53" t="s">
        <v>58</v>
      </c>
      <c r="C133" s="53" t="s">
        <v>294</v>
      </c>
      <c r="D133" s="53" t="s">
        <v>54</v>
      </c>
      <c r="E133" s="47"/>
      <c r="F133" s="53" t="s">
        <v>55</v>
      </c>
      <c r="G133" s="53"/>
      <c r="H133" s="53" t="s">
        <v>76</v>
      </c>
      <c r="I133" s="53" t="s">
        <v>74</v>
      </c>
      <c r="J133" s="54">
        <v>100</v>
      </c>
      <c r="K133" s="54">
        <v>100</v>
      </c>
      <c r="L133" s="54">
        <v>100</v>
      </c>
      <c r="M133" s="55">
        <v>5</v>
      </c>
    </row>
    <row r="134" spans="1:13" ht="252">
      <c r="A134" s="46" t="s">
        <v>456</v>
      </c>
      <c r="B134" s="53" t="s">
        <v>58</v>
      </c>
      <c r="C134" s="53" t="s">
        <v>294</v>
      </c>
      <c r="D134" s="53" t="s">
        <v>54</v>
      </c>
      <c r="E134" s="47"/>
      <c r="F134" s="53" t="s">
        <v>55</v>
      </c>
      <c r="G134" s="53"/>
      <c r="H134" s="53" t="s">
        <v>77</v>
      </c>
      <c r="I134" s="53" t="s">
        <v>74</v>
      </c>
      <c r="J134" s="54">
        <v>100</v>
      </c>
      <c r="K134" s="54">
        <v>100</v>
      </c>
      <c r="L134" s="54">
        <v>100</v>
      </c>
      <c r="M134" s="55">
        <v>5</v>
      </c>
    </row>
    <row r="135" spans="1:13" ht="252">
      <c r="A135" s="46" t="s">
        <v>456</v>
      </c>
      <c r="B135" s="53" t="s">
        <v>58</v>
      </c>
      <c r="C135" s="53" t="s">
        <v>294</v>
      </c>
      <c r="D135" s="53" t="s">
        <v>54</v>
      </c>
      <c r="E135" s="47"/>
      <c r="F135" s="57" t="s">
        <v>55</v>
      </c>
      <c r="G135" s="57"/>
      <c r="H135" s="57" t="s">
        <v>78</v>
      </c>
      <c r="I135" s="57" t="s">
        <v>74</v>
      </c>
      <c r="J135" s="58">
        <v>100</v>
      </c>
      <c r="K135" s="58">
        <v>100</v>
      </c>
      <c r="L135" s="58">
        <v>100</v>
      </c>
      <c r="M135" s="59">
        <v>5</v>
      </c>
    </row>
    <row r="136" spans="1:13" ht="252">
      <c r="A136" s="46" t="s">
        <v>456</v>
      </c>
      <c r="B136" s="53" t="s">
        <v>58</v>
      </c>
      <c r="C136" s="53" t="s">
        <v>294</v>
      </c>
      <c r="D136" s="53" t="s">
        <v>54</v>
      </c>
      <c r="E136" s="47"/>
      <c r="F136" s="53" t="s">
        <v>55</v>
      </c>
      <c r="G136" s="53"/>
      <c r="H136" s="53" t="s">
        <v>284</v>
      </c>
      <c r="I136" s="53" t="s">
        <v>74</v>
      </c>
      <c r="J136" s="54">
        <v>0</v>
      </c>
      <c r="K136" s="54">
        <v>0</v>
      </c>
      <c r="L136" s="54">
        <v>0</v>
      </c>
      <c r="M136" s="55">
        <v>5</v>
      </c>
    </row>
    <row r="137" spans="1:13" ht="409.5">
      <c r="A137" s="46" t="s">
        <v>463</v>
      </c>
      <c r="B137" s="53" t="s">
        <v>277</v>
      </c>
      <c r="C137" s="53" t="s">
        <v>279</v>
      </c>
      <c r="D137" s="53" t="s">
        <v>278</v>
      </c>
      <c r="E137" s="60"/>
      <c r="F137" s="53" t="s">
        <v>55</v>
      </c>
      <c r="G137" s="60"/>
      <c r="H137" s="53" t="s">
        <v>73</v>
      </c>
      <c r="I137" s="53" t="s">
        <v>74</v>
      </c>
      <c r="J137" s="54">
        <v>100</v>
      </c>
      <c r="K137" s="54">
        <v>100</v>
      </c>
      <c r="L137" s="54">
        <v>100</v>
      </c>
      <c r="M137" s="55">
        <v>5</v>
      </c>
    </row>
    <row r="138" spans="1:13" ht="409.5">
      <c r="A138" s="46" t="s">
        <v>463</v>
      </c>
      <c r="B138" s="53" t="s">
        <v>277</v>
      </c>
      <c r="C138" s="53" t="s">
        <v>279</v>
      </c>
      <c r="D138" s="53" t="s">
        <v>278</v>
      </c>
      <c r="E138" s="60"/>
      <c r="F138" s="53" t="s">
        <v>55</v>
      </c>
      <c r="G138" s="60"/>
      <c r="H138" s="53" t="s">
        <v>285</v>
      </c>
      <c r="I138" s="60" t="s">
        <v>287</v>
      </c>
      <c r="J138" s="54">
        <v>5</v>
      </c>
      <c r="K138" s="54">
        <v>5</v>
      </c>
      <c r="L138" s="54">
        <v>5</v>
      </c>
      <c r="M138" s="55">
        <v>5</v>
      </c>
    </row>
    <row r="139" spans="1:13" ht="409.5">
      <c r="A139" s="46" t="s">
        <v>463</v>
      </c>
      <c r="B139" s="53" t="s">
        <v>277</v>
      </c>
      <c r="C139" s="53" t="s">
        <v>279</v>
      </c>
      <c r="D139" s="53" t="s">
        <v>278</v>
      </c>
      <c r="E139" s="60"/>
      <c r="F139" s="53" t="s">
        <v>55</v>
      </c>
      <c r="G139" s="60"/>
      <c r="H139" s="53" t="s">
        <v>288</v>
      </c>
      <c r="I139" s="60" t="s">
        <v>289</v>
      </c>
      <c r="J139" s="54">
        <v>0</v>
      </c>
      <c r="K139" s="54">
        <v>0</v>
      </c>
      <c r="L139" s="54">
        <v>0</v>
      </c>
      <c r="M139" s="55">
        <v>5</v>
      </c>
    </row>
    <row r="140" spans="1:13" ht="409.5">
      <c r="A140" s="46" t="s">
        <v>463</v>
      </c>
      <c r="B140" s="53" t="s">
        <v>277</v>
      </c>
      <c r="C140" s="53" t="s">
        <v>279</v>
      </c>
      <c r="D140" s="53" t="s">
        <v>278</v>
      </c>
      <c r="E140" s="60"/>
      <c r="F140" s="53" t="s">
        <v>55</v>
      </c>
      <c r="G140" s="60"/>
      <c r="H140" s="53" t="s">
        <v>286</v>
      </c>
      <c r="I140" s="60" t="s">
        <v>74</v>
      </c>
      <c r="J140" s="54">
        <v>100</v>
      </c>
      <c r="K140" s="54">
        <v>100</v>
      </c>
      <c r="L140" s="54">
        <v>100</v>
      </c>
      <c r="M140" s="55">
        <v>5</v>
      </c>
    </row>
    <row r="141" spans="1:13" ht="409.5">
      <c r="A141" s="46" t="s">
        <v>464</v>
      </c>
      <c r="B141" s="53" t="s">
        <v>277</v>
      </c>
      <c r="C141" s="53" t="s">
        <v>279</v>
      </c>
      <c r="D141" s="53" t="s">
        <v>278</v>
      </c>
      <c r="E141" s="60"/>
      <c r="F141" s="53" t="s">
        <v>55</v>
      </c>
      <c r="G141" s="60"/>
      <c r="H141" s="53" t="s">
        <v>73</v>
      </c>
      <c r="I141" s="53" t="s">
        <v>74</v>
      </c>
      <c r="J141" s="54">
        <v>100</v>
      </c>
      <c r="K141" s="54">
        <v>100</v>
      </c>
      <c r="L141" s="54">
        <v>100</v>
      </c>
      <c r="M141" s="55">
        <v>5</v>
      </c>
    </row>
    <row r="142" spans="1:13" ht="409.5">
      <c r="A142" s="46" t="s">
        <v>464</v>
      </c>
      <c r="B142" s="53" t="s">
        <v>277</v>
      </c>
      <c r="C142" s="53" t="s">
        <v>279</v>
      </c>
      <c r="D142" s="53" t="s">
        <v>278</v>
      </c>
      <c r="E142" s="60"/>
      <c r="F142" s="53" t="s">
        <v>55</v>
      </c>
      <c r="G142" s="60"/>
      <c r="H142" s="53" t="s">
        <v>285</v>
      </c>
      <c r="I142" s="60" t="s">
        <v>287</v>
      </c>
      <c r="J142" s="54">
        <v>5</v>
      </c>
      <c r="K142" s="54">
        <v>5</v>
      </c>
      <c r="L142" s="54">
        <v>5</v>
      </c>
      <c r="M142" s="55">
        <v>5</v>
      </c>
    </row>
    <row r="143" spans="1:13" ht="409.5">
      <c r="A143" s="46" t="s">
        <v>464</v>
      </c>
      <c r="B143" s="53" t="s">
        <v>277</v>
      </c>
      <c r="C143" s="53" t="s">
        <v>279</v>
      </c>
      <c r="D143" s="53" t="s">
        <v>278</v>
      </c>
      <c r="E143" s="60"/>
      <c r="F143" s="53" t="s">
        <v>55</v>
      </c>
      <c r="G143" s="60"/>
      <c r="H143" s="53" t="s">
        <v>288</v>
      </c>
      <c r="I143" s="60" t="s">
        <v>289</v>
      </c>
      <c r="J143" s="54">
        <v>0</v>
      </c>
      <c r="K143" s="54">
        <v>0</v>
      </c>
      <c r="L143" s="54">
        <v>0</v>
      </c>
      <c r="M143" s="55">
        <v>5</v>
      </c>
    </row>
    <row r="144" spans="1:13" ht="409.5">
      <c r="A144" s="46" t="s">
        <v>464</v>
      </c>
      <c r="B144" s="53" t="s">
        <v>277</v>
      </c>
      <c r="C144" s="53" t="s">
        <v>279</v>
      </c>
      <c r="D144" s="53" t="s">
        <v>278</v>
      </c>
      <c r="E144" s="60"/>
      <c r="F144" s="53" t="s">
        <v>55</v>
      </c>
      <c r="G144" s="60"/>
      <c r="H144" s="53" t="s">
        <v>286</v>
      </c>
      <c r="I144" s="60" t="s">
        <v>74</v>
      </c>
      <c r="J144" s="54">
        <v>100</v>
      </c>
      <c r="K144" s="54">
        <v>100</v>
      </c>
      <c r="L144" s="54">
        <v>100</v>
      </c>
      <c r="M144" s="55">
        <v>5</v>
      </c>
    </row>
    <row r="145" spans="1:13" ht="409.5">
      <c r="A145" s="46" t="s">
        <v>461</v>
      </c>
      <c r="B145" s="53" t="s">
        <v>277</v>
      </c>
      <c r="C145" s="53" t="s">
        <v>279</v>
      </c>
      <c r="D145" s="53" t="s">
        <v>278</v>
      </c>
      <c r="E145" s="60"/>
      <c r="F145" s="53" t="s">
        <v>55</v>
      </c>
      <c r="G145" s="60"/>
      <c r="H145" s="53" t="s">
        <v>73</v>
      </c>
      <c r="I145" s="53" t="s">
        <v>74</v>
      </c>
      <c r="J145" s="54">
        <v>100</v>
      </c>
      <c r="K145" s="54">
        <v>100</v>
      </c>
      <c r="L145" s="54">
        <v>100</v>
      </c>
      <c r="M145" s="55">
        <v>5</v>
      </c>
    </row>
    <row r="146" spans="1:13" ht="409.5">
      <c r="A146" s="46" t="s">
        <v>461</v>
      </c>
      <c r="B146" s="53" t="s">
        <v>277</v>
      </c>
      <c r="C146" s="53" t="s">
        <v>279</v>
      </c>
      <c r="D146" s="53" t="s">
        <v>278</v>
      </c>
      <c r="E146" s="60"/>
      <c r="F146" s="53" t="s">
        <v>55</v>
      </c>
      <c r="G146" s="60"/>
      <c r="H146" s="53" t="s">
        <v>285</v>
      </c>
      <c r="I146" s="60" t="s">
        <v>287</v>
      </c>
      <c r="J146" s="54">
        <v>5</v>
      </c>
      <c r="K146" s="54">
        <v>5</v>
      </c>
      <c r="L146" s="54">
        <v>5</v>
      </c>
      <c r="M146" s="55">
        <v>5</v>
      </c>
    </row>
    <row r="147" spans="1:13" ht="409.5">
      <c r="A147" s="46" t="s">
        <v>461</v>
      </c>
      <c r="B147" s="53" t="s">
        <v>277</v>
      </c>
      <c r="C147" s="53" t="s">
        <v>279</v>
      </c>
      <c r="D147" s="53" t="s">
        <v>278</v>
      </c>
      <c r="E147" s="60"/>
      <c r="F147" s="53" t="s">
        <v>55</v>
      </c>
      <c r="G147" s="60"/>
      <c r="H147" s="53" t="s">
        <v>288</v>
      </c>
      <c r="I147" s="60" t="s">
        <v>289</v>
      </c>
      <c r="J147" s="54">
        <v>0</v>
      </c>
      <c r="K147" s="54">
        <v>0</v>
      </c>
      <c r="L147" s="54">
        <v>0</v>
      </c>
      <c r="M147" s="55">
        <v>5</v>
      </c>
    </row>
    <row r="148" spans="1:13" ht="409.5">
      <c r="A148" s="46" t="s">
        <v>461</v>
      </c>
      <c r="B148" s="53" t="s">
        <v>277</v>
      </c>
      <c r="C148" s="53" t="s">
        <v>279</v>
      </c>
      <c r="D148" s="53" t="s">
        <v>278</v>
      </c>
      <c r="E148" s="60"/>
      <c r="F148" s="53" t="s">
        <v>55</v>
      </c>
      <c r="G148" s="60"/>
      <c r="H148" s="53" t="s">
        <v>286</v>
      </c>
      <c r="I148" s="60" t="s">
        <v>74</v>
      </c>
      <c r="J148" s="54">
        <v>100</v>
      </c>
      <c r="K148" s="54">
        <v>100</v>
      </c>
      <c r="L148" s="54">
        <v>100</v>
      </c>
      <c r="M148" s="55">
        <v>5</v>
      </c>
    </row>
    <row r="149" spans="1:13" ht="409.5">
      <c r="A149" s="46" t="s">
        <v>462</v>
      </c>
      <c r="B149" s="53" t="s">
        <v>277</v>
      </c>
      <c r="C149" s="53" t="s">
        <v>279</v>
      </c>
      <c r="D149" s="53" t="s">
        <v>278</v>
      </c>
      <c r="E149" s="60"/>
      <c r="F149" s="53" t="s">
        <v>55</v>
      </c>
      <c r="G149" s="60"/>
      <c r="H149" s="53" t="s">
        <v>73</v>
      </c>
      <c r="I149" s="53" t="s">
        <v>74</v>
      </c>
      <c r="J149" s="54">
        <v>100</v>
      </c>
      <c r="K149" s="54">
        <v>100</v>
      </c>
      <c r="L149" s="54">
        <v>100</v>
      </c>
      <c r="M149" s="55">
        <v>5</v>
      </c>
    </row>
    <row r="150" spans="1:13" ht="409.5">
      <c r="A150" s="46" t="s">
        <v>462</v>
      </c>
      <c r="B150" s="53" t="s">
        <v>277</v>
      </c>
      <c r="C150" s="53" t="s">
        <v>279</v>
      </c>
      <c r="D150" s="53" t="s">
        <v>278</v>
      </c>
      <c r="E150" s="60"/>
      <c r="F150" s="53" t="s">
        <v>55</v>
      </c>
      <c r="G150" s="60"/>
      <c r="H150" s="53" t="s">
        <v>285</v>
      </c>
      <c r="I150" s="60" t="s">
        <v>287</v>
      </c>
      <c r="J150" s="54">
        <v>5</v>
      </c>
      <c r="K150" s="54">
        <v>5</v>
      </c>
      <c r="L150" s="54">
        <v>5</v>
      </c>
      <c r="M150" s="55">
        <v>5</v>
      </c>
    </row>
    <row r="151" spans="1:13" ht="409.5">
      <c r="A151" s="46" t="s">
        <v>462</v>
      </c>
      <c r="B151" s="53" t="s">
        <v>277</v>
      </c>
      <c r="C151" s="53" t="s">
        <v>279</v>
      </c>
      <c r="D151" s="53" t="s">
        <v>278</v>
      </c>
      <c r="E151" s="60"/>
      <c r="F151" s="53" t="s">
        <v>55</v>
      </c>
      <c r="G151" s="60"/>
      <c r="H151" s="53" t="s">
        <v>288</v>
      </c>
      <c r="I151" s="60" t="s">
        <v>289</v>
      </c>
      <c r="J151" s="54">
        <v>0</v>
      </c>
      <c r="K151" s="54">
        <v>0</v>
      </c>
      <c r="L151" s="54">
        <v>0</v>
      </c>
      <c r="M151" s="55">
        <v>5</v>
      </c>
    </row>
    <row r="152" spans="1:13" ht="409.5">
      <c r="A152" s="46" t="s">
        <v>462</v>
      </c>
      <c r="B152" s="53" t="s">
        <v>277</v>
      </c>
      <c r="C152" s="53" t="s">
        <v>279</v>
      </c>
      <c r="D152" s="53" t="s">
        <v>278</v>
      </c>
      <c r="E152" s="60"/>
      <c r="F152" s="53" t="s">
        <v>55</v>
      </c>
      <c r="G152" s="60"/>
      <c r="H152" s="53" t="s">
        <v>286</v>
      </c>
      <c r="I152" s="60" t="s">
        <v>74</v>
      </c>
      <c r="J152" s="54">
        <v>100</v>
      </c>
      <c r="K152" s="54">
        <v>100</v>
      </c>
      <c r="L152" s="54">
        <v>100</v>
      </c>
      <c r="M152" s="55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85" workbookViewId="0">
      <selection activeCell="D301" sqref="D30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78" t="s">
        <v>79</v>
      </c>
      <c r="B2" s="78"/>
      <c r="C2" s="78"/>
      <c r="D2" s="78"/>
      <c r="E2" s="78"/>
      <c r="F2" s="78"/>
      <c r="G2" s="78"/>
    </row>
    <row r="3" spans="1:7" ht="29.85" customHeight="1">
      <c r="A3" s="79" t="s">
        <v>80</v>
      </c>
      <c r="B3" s="79" t="s">
        <v>81</v>
      </c>
      <c r="C3" s="79" t="s">
        <v>28</v>
      </c>
      <c r="D3" s="79" t="s">
        <v>82</v>
      </c>
      <c r="E3" s="79"/>
      <c r="F3" s="79"/>
      <c r="G3" s="79" t="s">
        <v>83</v>
      </c>
    </row>
    <row r="4" spans="1:7" ht="53.65" customHeight="1">
      <c r="A4" s="79" t="s">
        <v>0</v>
      </c>
      <c r="B4" s="79" t="s">
        <v>0</v>
      </c>
      <c r="C4" s="79" t="s">
        <v>0</v>
      </c>
      <c r="D4" s="18" t="s">
        <v>84</v>
      </c>
      <c r="E4" s="18" t="s">
        <v>85</v>
      </c>
      <c r="F4" s="18" t="s">
        <v>86</v>
      </c>
      <c r="G4" s="79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13795687.930000002</v>
      </c>
      <c r="E6" s="12">
        <f t="shared" ref="E6:F6" si="0">E9+E20+E31+E42+E53+E64+E75+E86+E97+E108+E119+E130+E141+E152+E163+E174+E185+E196+E207+E218+E229+E240+E251+E262+E273+E284</f>
        <v>13785995.090000002</v>
      </c>
      <c r="F6" s="12">
        <f t="shared" si="0"/>
        <v>13785995.090000002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30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0" t="s">
        <v>91</v>
      </c>
      <c r="B9" s="19" t="s">
        <v>92</v>
      </c>
      <c r="C9" s="18" t="s">
        <v>88</v>
      </c>
      <c r="D9" s="12">
        <f>D10*D15-D16*D17</f>
        <v>6397088.0600000005</v>
      </c>
      <c r="E9" s="12">
        <f>D9</f>
        <v>6397088.0600000005</v>
      </c>
      <c r="F9" s="12">
        <f>D9</f>
        <v>6397088.0600000005</v>
      </c>
      <c r="G9" s="31" t="s">
        <v>93</v>
      </c>
    </row>
    <row r="10" spans="1:7" ht="43.35" customHeight="1">
      <c r="A10" s="30" t="s">
        <v>94</v>
      </c>
      <c r="B10" s="19" t="s">
        <v>95</v>
      </c>
      <c r="C10" s="18" t="s">
        <v>88</v>
      </c>
      <c r="D10" s="12">
        <f>ROUND((D11*(D12/100*D13/100*D14/100)),2)</f>
        <v>387524.09</v>
      </c>
      <c r="E10" s="12">
        <f t="shared" ref="E10:F10" si="1">ROUND((E11*(E12/100*E13/100*E14/100)),2)</f>
        <v>387524.09</v>
      </c>
      <c r="F10" s="12">
        <f t="shared" si="1"/>
        <v>387524.09</v>
      </c>
      <c r="G10" s="31" t="s">
        <v>96</v>
      </c>
    </row>
    <row r="11" spans="1:7" ht="12.75" customHeight="1">
      <c r="A11" s="30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1" t="s">
        <v>0</v>
      </c>
    </row>
    <row r="12" spans="1:7" ht="12.75" customHeight="1">
      <c r="A12" s="30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1" t="s">
        <v>0</v>
      </c>
    </row>
    <row r="13" spans="1:7" ht="12.75" customHeight="1">
      <c r="A13" s="30" t="s">
        <v>102</v>
      </c>
      <c r="B13" s="19" t="s">
        <v>103</v>
      </c>
      <c r="C13" s="18" t="s">
        <v>101</v>
      </c>
      <c r="D13" s="16">
        <v>140.44506487620001</v>
      </c>
      <c r="E13" s="17">
        <f t="shared" ref="E13:E14" si="2">D13</f>
        <v>140.44506487620001</v>
      </c>
      <c r="F13" s="17">
        <f t="shared" ref="F13:F14" si="3">D13</f>
        <v>140.44506487620001</v>
      </c>
      <c r="G13" s="31" t="s">
        <v>0</v>
      </c>
    </row>
    <row r="14" spans="1:7" ht="12.75" customHeight="1">
      <c r="A14" s="30" t="s">
        <v>104</v>
      </c>
      <c r="B14" s="19" t="s">
        <v>105</v>
      </c>
      <c r="C14" s="18" t="s">
        <v>101</v>
      </c>
      <c r="D14" s="33">
        <v>113.81614977540001</v>
      </c>
      <c r="E14" s="17">
        <f t="shared" si="2"/>
        <v>113.81614977540001</v>
      </c>
      <c r="F14" s="17">
        <f t="shared" si="3"/>
        <v>113.81614977540001</v>
      </c>
      <c r="G14" s="31" t="s">
        <v>0</v>
      </c>
    </row>
    <row r="15" spans="1:7" ht="28.9" customHeight="1">
      <c r="A15" s="30" t="s">
        <v>106</v>
      </c>
      <c r="B15" s="19" t="s">
        <v>107</v>
      </c>
      <c r="C15" s="18" t="s">
        <v>57</v>
      </c>
      <c r="D15" s="12">
        <f>Part1_1!L8</f>
        <v>22</v>
      </c>
      <c r="E15" s="12">
        <f>D15</f>
        <v>22</v>
      </c>
      <c r="F15" s="12">
        <f>D15</f>
        <v>22</v>
      </c>
      <c r="G15" s="31" t="s">
        <v>0</v>
      </c>
    </row>
    <row r="16" spans="1:7" ht="28.9" customHeight="1">
      <c r="A16" s="30" t="s">
        <v>108</v>
      </c>
      <c r="B16" s="19" t="s">
        <v>109</v>
      </c>
      <c r="C16" s="18" t="s">
        <v>88</v>
      </c>
      <c r="D16" s="12">
        <v>96747.36</v>
      </c>
      <c r="E16" s="12">
        <f>D16</f>
        <v>96747.36</v>
      </c>
      <c r="F16" s="12">
        <f>E16</f>
        <v>96747.36</v>
      </c>
      <c r="G16" s="31" t="s">
        <v>0</v>
      </c>
    </row>
    <row r="17" spans="1:7" ht="28.9" customHeight="1">
      <c r="A17" s="30" t="s">
        <v>110</v>
      </c>
      <c r="B17" s="19" t="s">
        <v>111</v>
      </c>
      <c r="C17" s="18" t="s">
        <v>57</v>
      </c>
      <c r="D17" s="12">
        <f>D15</f>
        <v>22</v>
      </c>
      <c r="E17" s="12">
        <f>D17</f>
        <v>22</v>
      </c>
      <c r="F17" s="12">
        <f>D17</f>
        <v>22</v>
      </c>
      <c r="G17" s="31" t="s">
        <v>0</v>
      </c>
    </row>
    <row r="18" spans="1:7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>
      <c r="A19" s="37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1" t="s">
        <v>0</v>
      </c>
    </row>
    <row r="20" spans="1:7" ht="43.35" customHeight="1">
      <c r="A20" s="37" t="s">
        <v>112</v>
      </c>
      <c r="B20" s="19" t="s">
        <v>92</v>
      </c>
      <c r="C20" s="18" t="s">
        <v>88</v>
      </c>
      <c r="D20" s="12">
        <f>D21*D26-D27*D28</f>
        <v>1491474.6400000001</v>
      </c>
      <c r="E20" s="12">
        <f>D20</f>
        <v>1491474.6400000001</v>
      </c>
      <c r="F20" s="12">
        <f>D20</f>
        <v>1491474.6400000001</v>
      </c>
      <c r="G20" s="36" t="s">
        <v>113</v>
      </c>
    </row>
    <row r="21" spans="1:7" ht="43.35" customHeight="1">
      <c r="A21" s="37" t="s">
        <v>313</v>
      </c>
      <c r="B21" s="19" t="s">
        <v>95</v>
      </c>
      <c r="C21" s="18" t="s">
        <v>88</v>
      </c>
      <c r="D21" s="12">
        <f>ROUND((D22*(D23/100*D24/100*D25/100)),2)</f>
        <v>53347.14</v>
      </c>
      <c r="E21" s="12">
        <f t="shared" ref="E21" si="4">ROUND((E22*(E23/100*E24/100*E25/100)),2)</f>
        <v>53347.14</v>
      </c>
      <c r="F21" s="12">
        <f t="shared" ref="F21" si="5">ROUND((F22*(F23/100*F24/100*F25/100)),2)</f>
        <v>53347.14</v>
      </c>
      <c r="G21" s="36" t="s">
        <v>114</v>
      </c>
    </row>
    <row r="22" spans="1:7" ht="12.75" customHeight="1">
      <c r="A22" s="37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1" t="s">
        <v>0</v>
      </c>
    </row>
    <row r="23" spans="1:7" ht="12.75" customHeight="1">
      <c r="A23" s="37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1" t="s">
        <v>0</v>
      </c>
    </row>
    <row r="24" spans="1:7" ht="12.75" customHeight="1">
      <c r="A24" s="37" t="s">
        <v>323</v>
      </c>
      <c r="B24" s="19" t="s">
        <v>103</v>
      </c>
      <c r="C24" s="18" t="s">
        <v>101</v>
      </c>
      <c r="D24" s="16">
        <v>107.49226817890001</v>
      </c>
      <c r="E24" s="12">
        <f t="shared" si="6"/>
        <v>107.49226817890001</v>
      </c>
      <c r="F24" s="12">
        <f t="shared" si="7"/>
        <v>107.49226817890001</v>
      </c>
      <c r="G24" s="31" t="s">
        <v>0</v>
      </c>
    </row>
    <row r="25" spans="1:7" ht="12.75" customHeight="1">
      <c r="A25" s="37" t="s">
        <v>324</v>
      </c>
      <c r="B25" s="19" t="s">
        <v>105</v>
      </c>
      <c r="C25" s="18" t="s">
        <v>101</v>
      </c>
      <c r="D25" s="35">
        <v>132.04571985390001</v>
      </c>
      <c r="E25" s="12">
        <f t="shared" si="6"/>
        <v>132.04571985390001</v>
      </c>
      <c r="F25" s="12">
        <f t="shared" si="7"/>
        <v>132.04571985390001</v>
      </c>
      <c r="G25" s="31" t="s">
        <v>0</v>
      </c>
    </row>
    <row r="26" spans="1:7" ht="28.9" customHeight="1">
      <c r="A26" s="37" t="s">
        <v>325</v>
      </c>
      <c r="B26" s="19" t="s">
        <v>107</v>
      </c>
      <c r="C26" s="18" t="s">
        <v>57</v>
      </c>
      <c r="D26" s="12">
        <f>Part1_1!L9</f>
        <v>29</v>
      </c>
      <c r="E26" s="12">
        <f t="shared" si="6"/>
        <v>29</v>
      </c>
      <c r="F26" s="12">
        <f t="shared" si="7"/>
        <v>29</v>
      </c>
      <c r="G26" s="31" t="s">
        <v>0</v>
      </c>
    </row>
    <row r="27" spans="1:7" ht="28.9" customHeight="1">
      <c r="A27" s="37" t="s">
        <v>326</v>
      </c>
      <c r="B27" s="19" t="s">
        <v>109</v>
      </c>
      <c r="C27" s="18" t="s">
        <v>88</v>
      </c>
      <c r="D27" s="12">
        <v>1916.98</v>
      </c>
      <c r="E27" s="12">
        <f>D27</f>
        <v>1916.98</v>
      </c>
      <c r="F27" s="12">
        <f>D27</f>
        <v>1916.98</v>
      </c>
      <c r="G27" s="31" t="s">
        <v>0</v>
      </c>
    </row>
    <row r="28" spans="1:7" ht="28.9" customHeight="1">
      <c r="A28" s="37" t="s">
        <v>327</v>
      </c>
      <c r="B28" s="19" t="s">
        <v>111</v>
      </c>
      <c r="C28" s="18" t="s">
        <v>57</v>
      </c>
      <c r="D28" s="12">
        <f>D26</f>
        <v>29</v>
      </c>
      <c r="E28" s="12">
        <f>D28</f>
        <v>29</v>
      </c>
      <c r="F28" s="12">
        <f>D28</f>
        <v>29</v>
      </c>
      <c r="G28" s="31" t="s">
        <v>0</v>
      </c>
    </row>
    <row r="29" spans="1:7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>
      <c r="A30" s="37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1" t="s">
        <v>0</v>
      </c>
    </row>
    <row r="31" spans="1:7" ht="43.35" customHeight="1">
      <c r="A31" s="37" t="s">
        <v>115</v>
      </c>
      <c r="B31" s="19" t="s">
        <v>92</v>
      </c>
      <c r="C31" s="18" t="s">
        <v>88</v>
      </c>
      <c r="D31" s="12">
        <f>D32*D37-D38*D39</f>
        <v>1094853.53</v>
      </c>
      <c r="E31" s="12">
        <f>D31</f>
        <v>1094853.53</v>
      </c>
      <c r="F31" s="12">
        <f>D31</f>
        <v>1094853.53</v>
      </c>
      <c r="G31" s="36" t="s">
        <v>116</v>
      </c>
    </row>
    <row r="32" spans="1:7" ht="43.35" customHeight="1">
      <c r="A32" s="37" t="s">
        <v>330</v>
      </c>
      <c r="B32" s="19" t="s">
        <v>95</v>
      </c>
      <c r="C32" s="18" t="s">
        <v>88</v>
      </c>
      <c r="D32" s="12">
        <f>ROUND((D33*(D34/100*D35/100*D36/100)),2)</f>
        <v>38560.959999999999</v>
      </c>
      <c r="E32" s="12">
        <f t="shared" ref="E32" si="8">ROUND((E33*(E34/100*E35/100*E36/100)),2)</f>
        <v>38560.959999999999</v>
      </c>
      <c r="F32" s="12">
        <f t="shared" ref="F32" si="9">ROUND((F33*(F34/100*F35/100*F36/100)),2)</f>
        <v>38560.959999999999</v>
      </c>
      <c r="G32" s="36" t="s">
        <v>117</v>
      </c>
    </row>
    <row r="33" spans="1:7" ht="12.75" customHeight="1">
      <c r="A33" s="37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1" t="s">
        <v>0</v>
      </c>
    </row>
    <row r="34" spans="1:7" ht="12.75" customHeight="1">
      <c r="A34" s="37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1" t="s">
        <v>0</v>
      </c>
    </row>
    <row r="35" spans="1:7" ht="12.75" customHeight="1">
      <c r="A35" s="37" t="s">
        <v>333</v>
      </c>
      <c r="B35" s="19" t="s">
        <v>103</v>
      </c>
      <c r="C35" s="18" t="s">
        <v>101</v>
      </c>
      <c r="D35" s="16">
        <v>107.4922196274</v>
      </c>
      <c r="E35" s="12">
        <f t="shared" si="10"/>
        <v>107.4922196274</v>
      </c>
      <c r="F35" s="12">
        <f t="shared" si="11"/>
        <v>107.4922196274</v>
      </c>
      <c r="G35" s="31" t="s">
        <v>0</v>
      </c>
    </row>
    <row r="36" spans="1:7" ht="12.75" customHeight="1">
      <c r="A36" s="37" t="s">
        <v>334</v>
      </c>
      <c r="B36" s="19" t="s">
        <v>105</v>
      </c>
      <c r="C36" s="18" t="s">
        <v>101</v>
      </c>
      <c r="D36" s="16">
        <v>121.3277975141</v>
      </c>
      <c r="E36" s="12">
        <f t="shared" si="10"/>
        <v>121.3277975141</v>
      </c>
      <c r="F36" s="12">
        <f t="shared" si="11"/>
        <v>121.3277975141</v>
      </c>
      <c r="G36" s="31" t="s">
        <v>0</v>
      </c>
    </row>
    <row r="37" spans="1:7" ht="28.9" customHeight="1">
      <c r="A37" s="37" t="s">
        <v>335</v>
      </c>
      <c r="B37" s="19" t="s">
        <v>107</v>
      </c>
      <c r="C37" s="18" t="s">
        <v>57</v>
      </c>
      <c r="D37" s="12">
        <f>Part1_1!L10</f>
        <v>29</v>
      </c>
      <c r="E37" s="12">
        <f t="shared" si="10"/>
        <v>29</v>
      </c>
      <c r="F37" s="12">
        <f t="shared" si="11"/>
        <v>29</v>
      </c>
      <c r="G37" s="31" t="s">
        <v>0</v>
      </c>
    </row>
    <row r="38" spans="1:7" ht="28.9" customHeight="1">
      <c r="A38" s="37" t="s">
        <v>336</v>
      </c>
      <c r="B38" s="19" t="s">
        <v>109</v>
      </c>
      <c r="C38" s="18" t="s">
        <v>88</v>
      </c>
      <c r="D38" s="12">
        <v>807.39</v>
      </c>
      <c r="E38" s="12">
        <f>D38</f>
        <v>807.39</v>
      </c>
      <c r="F38" s="12">
        <f>D38</f>
        <v>807.39</v>
      </c>
      <c r="G38" s="31" t="s">
        <v>0</v>
      </c>
    </row>
    <row r="39" spans="1:7" ht="28.9" customHeight="1">
      <c r="A39" s="37" t="s">
        <v>337</v>
      </c>
      <c r="B39" s="19" t="s">
        <v>111</v>
      </c>
      <c r="C39" s="18" t="s">
        <v>57</v>
      </c>
      <c r="D39" s="12">
        <f>D37</f>
        <v>29</v>
      </c>
      <c r="E39" s="12">
        <f t="shared" ref="E39:F39" si="12">E37</f>
        <v>29</v>
      </c>
      <c r="F39" s="12">
        <f t="shared" si="12"/>
        <v>29</v>
      </c>
      <c r="G39" s="31" t="s">
        <v>0</v>
      </c>
    </row>
    <row r="40" spans="1:7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37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1" t="s">
        <v>0</v>
      </c>
    </row>
    <row r="42" spans="1:7" ht="43.35" customHeight="1">
      <c r="A42" s="37" t="s">
        <v>118</v>
      </c>
      <c r="B42" s="19" t="s">
        <v>92</v>
      </c>
      <c r="C42" s="18" t="s">
        <v>88</v>
      </c>
      <c r="D42" s="12">
        <f>D43*D48-D49*D50</f>
        <v>127843.35999999999</v>
      </c>
      <c r="E42" s="12">
        <f>D42</f>
        <v>127843.35999999999</v>
      </c>
      <c r="F42" s="12">
        <f>D42</f>
        <v>127843.35999999999</v>
      </c>
      <c r="G42" s="36" t="s">
        <v>119</v>
      </c>
    </row>
    <row r="43" spans="1:7" ht="38.25">
      <c r="A43" s="37" t="s">
        <v>340</v>
      </c>
      <c r="B43" s="19" t="s">
        <v>95</v>
      </c>
      <c r="C43" s="18" t="s">
        <v>88</v>
      </c>
      <c r="D43" s="12">
        <f>ROUND((D44*(D45/100*D46/100*D47/100)),2)</f>
        <v>8209.7199999999993</v>
      </c>
      <c r="E43" s="12">
        <f t="shared" ref="E43" si="13">ROUND((E44*(E45/100*E46/100*E47/100)),2)</f>
        <v>8209.7199999999993</v>
      </c>
      <c r="F43" s="12">
        <f t="shared" ref="F43" si="14">ROUND((F44*(F45/100*F46/100*F47/100)),2)</f>
        <v>8209.7199999999993</v>
      </c>
      <c r="G43" s="36" t="s">
        <v>120</v>
      </c>
    </row>
    <row r="44" spans="1:7" ht="12.75" customHeight="1">
      <c r="A44" s="37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1" t="s">
        <v>0</v>
      </c>
    </row>
    <row r="45" spans="1:7" ht="12.75" customHeight="1">
      <c r="A45" s="37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1" t="s">
        <v>0</v>
      </c>
    </row>
    <row r="46" spans="1:7" ht="12.75" customHeight="1">
      <c r="A46" s="37" t="s">
        <v>343</v>
      </c>
      <c r="B46" s="19" t="s">
        <v>103</v>
      </c>
      <c r="C46" s="18" t="s">
        <v>101</v>
      </c>
      <c r="D46" s="16">
        <v>106.8697617122</v>
      </c>
      <c r="E46" s="12">
        <f t="shared" si="15"/>
        <v>106.8697617122</v>
      </c>
      <c r="F46" s="12">
        <f t="shared" si="16"/>
        <v>106.8697617122</v>
      </c>
      <c r="G46" s="31" t="s">
        <v>0</v>
      </c>
    </row>
    <row r="47" spans="1:7" ht="12.75" customHeight="1">
      <c r="A47" s="37" t="s">
        <v>344</v>
      </c>
      <c r="B47" s="19" t="s">
        <v>105</v>
      </c>
      <c r="C47" s="18" t="s">
        <v>101</v>
      </c>
      <c r="D47" s="16">
        <v>120.8326786082</v>
      </c>
      <c r="E47" s="12">
        <f t="shared" si="15"/>
        <v>120.8326786082</v>
      </c>
      <c r="F47" s="12">
        <f t="shared" si="16"/>
        <v>120.8326786082</v>
      </c>
      <c r="G47" s="31" t="s">
        <v>0</v>
      </c>
    </row>
    <row r="48" spans="1:7" ht="28.9" customHeight="1">
      <c r="A48" s="37" t="s">
        <v>345</v>
      </c>
      <c r="B48" s="19" t="s">
        <v>107</v>
      </c>
      <c r="C48" s="18" t="s">
        <v>57</v>
      </c>
      <c r="D48" s="12">
        <f>Part1_1!L11</f>
        <v>16</v>
      </c>
      <c r="E48" s="12">
        <f t="shared" si="15"/>
        <v>16</v>
      </c>
      <c r="F48" s="12">
        <f t="shared" si="16"/>
        <v>16</v>
      </c>
      <c r="G48" s="31" t="s">
        <v>0</v>
      </c>
    </row>
    <row r="49" spans="1:7" ht="28.9" customHeight="1">
      <c r="A49" s="37" t="s">
        <v>346</v>
      </c>
      <c r="B49" s="19" t="s">
        <v>109</v>
      </c>
      <c r="C49" s="18" t="s">
        <v>88</v>
      </c>
      <c r="D49" s="12">
        <v>219.51</v>
      </c>
      <c r="E49" s="12">
        <f>D49</f>
        <v>219.51</v>
      </c>
      <c r="F49" s="12">
        <f>D49</f>
        <v>219.51</v>
      </c>
      <c r="G49" s="31" t="s">
        <v>0</v>
      </c>
    </row>
    <row r="50" spans="1:7" ht="28.9" customHeight="1">
      <c r="A50" s="37" t="s">
        <v>347</v>
      </c>
      <c r="B50" s="19" t="s">
        <v>111</v>
      </c>
      <c r="C50" s="18" t="s">
        <v>57</v>
      </c>
      <c r="D50" s="12">
        <f>D48</f>
        <v>16</v>
      </c>
      <c r="E50" s="12">
        <f t="shared" ref="E50:F50" si="17">E48</f>
        <v>16</v>
      </c>
      <c r="F50" s="12">
        <f t="shared" si="17"/>
        <v>16</v>
      </c>
      <c r="G50" s="31" t="s">
        <v>0</v>
      </c>
    </row>
    <row r="51" spans="1:7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37" t="s">
        <v>349</v>
      </c>
      <c r="B52" s="23" t="s">
        <v>184</v>
      </c>
      <c r="C52" s="29" t="s">
        <v>0</v>
      </c>
      <c r="D52" s="29" t="s">
        <v>0</v>
      </c>
      <c r="E52" s="29" t="s">
        <v>0</v>
      </c>
      <c r="F52" s="29" t="s">
        <v>0</v>
      </c>
      <c r="G52" s="31" t="s">
        <v>0</v>
      </c>
    </row>
    <row r="53" spans="1:7" ht="43.35" customHeight="1">
      <c r="A53" s="37" t="s">
        <v>121</v>
      </c>
      <c r="B53" s="29" t="s">
        <v>92</v>
      </c>
      <c r="C53" s="28" t="s">
        <v>88</v>
      </c>
      <c r="D53" s="12">
        <f>D54*D59-D60*D61</f>
        <v>25821.32</v>
      </c>
      <c r="E53" s="12">
        <f>D53</f>
        <v>25821.32</v>
      </c>
      <c r="F53" s="12">
        <f>D53</f>
        <v>25821.32</v>
      </c>
      <c r="G53" s="36" t="s">
        <v>122</v>
      </c>
    </row>
    <row r="54" spans="1:7" ht="38.25">
      <c r="A54" s="37" t="s">
        <v>350</v>
      </c>
      <c r="B54" s="29" t="s">
        <v>95</v>
      </c>
      <c r="C54" s="28" t="s">
        <v>88</v>
      </c>
      <c r="D54" s="12">
        <f>ROUND((D55*(D56/100*D57/100*D58/100)),2)</f>
        <v>3856</v>
      </c>
      <c r="E54" s="12">
        <f t="shared" ref="E54:F54" si="18">ROUND((E55*(E56/100*E57/100*E58/100)),2)</f>
        <v>3856</v>
      </c>
      <c r="F54" s="12">
        <f t="shared" si="18"/>
        <v>3856</v>
      </c>
      <c r="G54" s="36" t="s">
        <v>123</v>
      </c>
    </row>
    <row r="55" spans="1:7" ht="12.75" customHeight="1">
      <c r="A55" s="37" t="s">
        <v>351</v>
      </c>
      <c r="B55" s="29" t="s">
        <v>98</v>
      </c>
      <c r="C55" s="28" t="s">
        <v>88</v>
      </c>
      <c r="D55" s="12">
        <v>2991.24</v>
      </c>
      <c r="E55" s="12">
        <f>D55</f>
        <v>2991.24</v>
      </c>
      <c r="F55" s="12">
        <f>D55</f>
        <v>2991.24</v>
      </c>
      <c r="G55" s="31" t="s">
        <v>0</v>
      </c>
    </row>
    <row r="56" spans="1:7" ht="12.75" customHeight="1">
      <c r="A56" s="37" t="s">
        <v>352</v>
      </c>
      <c r="B56" s="29" t="s">
        <v>100</v>
      </c>
      <c r="C56" s="28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1" t="s">
        <v>0</v>
      </c>
    </row>
    <row r="57" spans="1:7" ht="12.75" customHeight="1">
      <c r="A57" s="37" t="s">
        <v>353</v>
      </c>
      <c r="B57" s="29" t="s">
        <v>103</v>
      </c>
      <c r="C57" s="28" t="s">
        <v>101</v>
      </c>
      <c r="D57" s="16">
        <v>107.7086804753</v>
      </c>
      <c r="E57" s="12">
        <f t="shared" si="19"/>
        <v>107.7086804753</v>
      </c>
      <c r="F57" s="12">
        <f t="shared" si="20"/>
        <v>107.7086804753</v>
      </c>
      <c r="G57" s="31" t="s">
        <v>0</v>
      </c>
    </row>
    <row r="58" spans="1:7" ht="12.75" customHeight="1">
      <c r="A58" s="37" t="s">
        <v>354</v>
      </c>
      <c r="B58" s="29" t="s">
        <v>105</v>
      </c>
      <c r="C58" s="28" t="s">
        <v>101</v>
      </c>
      <c r="D58" s="16">
        <v>119.6837146588</v>
      </c>
      <c r="E58" s="12">
        <f t="shared" si="19"/>
        <v>119.6837146588</v>
      </c>
      <c r="F58" s="12">
        <f t="shared" si="20"/>
        <v>119.6837146588</v>
      </c>
      <c r="G58" s="31" t="s">
        <v>0</v>
      </c>
    </row>
    <row r="59" spans="1:7" ht="28.9" customHeight="1">
      <c r="A59" s="37" t="s">
        <v>355</v>
      </c>
      <c r="B59" s="29" t="s">
        <v>107</v>
      </c>
      <c r="C59" s="28" t="s">
        <v>57</v>
      </c>
      <c r="D59" s="12">
        <f>Part1_1!L12</f>
        <v>7</v>
      </c>
      <c r="E59" s="12">
        <f t="shared" si="19"/>
        <v>7</v>
      </c>
      <c r="F59" s="12">
        <f t="shared" si="20"/>
        <v>7</v>
      </c>
      <c r="G59" s="31" t="s">
        <v>0</v>
      </c>
    </row>
    <row r="60" spans="1:7" ht="28.9" customHeight="1">
      <c r="A60" s="37" t="s">
        <v>356</v>
      </c>
      <c r="B60" s="29" t="s">
        <v>109</v>
      </c>
      <c r="C60" s="28" t="s">
        <v>88</v>
      </c>
      <c r="D60" s="12">
        <v>167.24</v>
      </c>
      <c r="E60" s="12">
        <f>D60</f>
        <v>167.24</v>
      </c>
      <c r="F60" s="12">
        <f>D60</f>
        <v>167.24</v>
      </c>
      <c r="G60" s="31" t="s">
        <v>0</v>
      </c>
    </row>
    <row r="61" spans="1:7" ht="28.9" customHeight="1">
      <c r="A61" s="37" t="s">
        <v>357</v>
      </c>
      <c r="B61" s="29" t="s">
        <v>111</v>
      </c>
      <c r="C61" s="28" t="s">
        <v>57</v>
      </c>
      <c r="D61" s="12">
        <f>D59</f>
        <v>7</v>
      </c>
      <c r="E61" s="12">
        <f t="shared" ref="E61:F61" si="21">E59</f>
        <v>7</v>
      </c>
      <c r="F61" s="12">
        <f t="shared" si="21"/>
        <v>7</v>
      </c>
      <c r="G61" s="31" t="s">
        <v>0</v>
      </c>
    </row>
    <row r="62" spans="1:7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37" t="s">
        <v>359</v>
      </c>
      <c r="B63" s="23" t="s">
        <v>184</v>
      </c>
      <c r="C63" s="29" t="s">
        <v>0</v>
      </c>
      <c r="D63" s="29" t="s">
        <v>0</v>
      </c>
      <c r="E63" s="29" t="s">
        <v>0</v>
      </c>
      <c r="F63" s="29" t="s">
        <v>0</v>
      </c>
      <c r="G63" s="31" t="s">
        <v>0</v>
      </c>
    </row>
    <row r="64" spans="1:7" ht="43.35" customHeight="1">
      <c r="A64" s="37" t="s">
        <v>124</v>
      </c>
      <c r="B64" s="29" t="s">
        <v>92</v>
      </c>
      <c r="C64" s="28" t="s">
        <v>88</v>
      </c>
      <c r="D64" s="12">
        <f>D65*D70-D71*D72</f>
        <v>10018.48</v>
      </c>
      <c r="E64" s="12">
        <f>D64</f>
        <v>10018.48</v>
      </c>
      <c r="F64" s="12">
        <f>D64</f>
        <v>10018.48</v>
      </c>
      <c r="G64" s="36" t="s">
        <v>125</v>
      </c>
    </row>
    <row r="65" spans="1:7" ht="38.25">
      <c r="A65" s="37" t="s">
        <v>360</v>
      </c>
      <c r="B65" s="29" t="s">
        <v>95</v>
      </c>
      <c r="C65" s="28" t="s">
        <v>88</v>
      </c>
      <c r="D65" s="12">
        <f>ROUND((D66*(D67/100*D68/100*D69/100)),2)</f>
        <v>10603.81</v>
      </c>
      <c r="E65" s="12">
        <f t="shared" ref="E65:F65" si="22">ROUND((E66*(E67/100*E68/100*E69/100)),2)</f>
        <v>10603.81</v>
      </c>
      <c r="F65" s="12">
        <f t="shared" si="22"/>
        <v>10603.81</v>
      </c>
      <c r="G65" s="36" t="s">
        <v>126</v>
      </c>
    </row>
    <row r="66" spans="1:7" ht="12.75" customHeight="1">
      <c r="A66" s="37" t="s">
        <v>361</v>
      </c>
      <c r="B66" s="29" t="s">
        <v>98</v>
      </c>
      <c r="C66" s="28" t="s">
        <v>88</v>
      </c>
      <c r="D66" s="12">
        <v>7575.68</v>
      </c>
      <c r="E66" s="12">
        <f>D66</f>
        <v>7575.68</v>
      </c>
      <c r="F66" s="12">
        <f>D66</f>
        <v>7575.68</v>
      </c>
      <c r="G66" s="31" t="s">
        <v>0</v>
      </c>
    </row>
    <row r="67" spans="1:7" ht="12.75" customHeight="1">
      <c r="A67" s="37" t="s">
        <v>362</v>
      </c>
      <c r="B67" s="29" t="s">
        <v>100</v>
      </c>
      <c r="C67" s="28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1" t="s">
        <v>0</v>
      </c>
    </row>
    <row r="68" spans="1:7" ht="12.75" customHeight="1">
      <c r="A68" s="37" t="s">
        <v>363</v>
      </c>
      <c r="B68" s="29" t="s">
        <v>103</v>
      </c>
      <c r="C68" s="28" t="s">
        <v>101</v>
      </c>
      <c r="D68" s="16">
        <v>118.6193997136</v>
      </c>
      <c r="E68" s="12">
        <f t="shared" si="23"/>
        <v>118.6193997136</v>
      </c>
      <c r="F68" s="12">
        <f t="shared" si="24"/>
        <v>118.6193997136</v>
      </c>
      <c r="G68" s="31" t="s">
        <v>0</v>
      </c>
    </row>
    <row r="69" spans="1:7" ht="12.75" customHeight="1">
      <c r="A69" s="37" t="s">
        <v>364</v>
      </c>
      <c r="B69" s="29" t="s">
        <v>105</v>
      </c>
      <c r="C69" s="28" t="s">
        <v>101</v>
      </c>
      <c r="D69" s="16">
        <v>118.0007027927</v>
      </c>
      <c r="E69" s="12">
        <f t="shared" si="23"/>
        <v>118.0007027927</v>
      </c>
      <c r="F69" s="12">
        <f t="shared" si="24"/>
        <v>118.0007027927</v>
      </c>
      <c r="G69" s="31" t="s">
        <v>0</v>
      </c>
    </row>
    <row r="70" spans="1:7" ht="28.9" customHeight="1">
      <c r="A70" s="37" t="s">
        <v>365</v>
      </c>
      <c r="B70" s="29" t="s">
        <v>107</v>
      </c>
      <c r="C70" s="28" t="s">
        <v>57</v>
      </c>
      <c r="D70" s="12">
        <f>Part1_1!L13</f>
        <v>1</v>
      </c>
      <c r="E70" s="12">
        <f t="shared" si="23"/>
        <v>1</v>
      </c>
      <c r="F70" s="12">
        <f t="shared" si="24"/>
        <v>1</v>
      </c>
      <c r="G70" s="31" t="s">
        <v>0</v>
      </c>
    </row>
    <row r="71" spans="1:7" ht="28.9" customHeight="1">
      <c r="A71" s="37" t="s">
        <v>366</v>
      </c>
      <c r="B71" s="29" t="s">
        <v>109</v>
      </c>
      <c r="C71" s="28" t="s">
        <v>88</v>
      </c>
      <c r="D71" s="12">
        <v>585.33000000000004</v>
      </c>
      <c r="E71" s="12">
        <f>D71</f>
        <v>585.33000000000004</v>
      </c>
      <c r="F71" s="12">
        <f>D71</f>
        <v>585.33000000000004</v>
      </c>
      <c r="G71" s="31" t="s">
        <v>0</v>
      </c>
    </row>
    <row r="72" spans="1:7" ht="28.9" customHeight="1">
      <c r="A72" s="37" t="s">
        <v>367</v>
      </c>
      <c r="B72" s="29" t="s">
        <v>111</v>
      </c>
      <c r="C72" s="28" t="s">
        <v>57</v>
      </c>
      <c r="D72" s="12">
        <f>D70</f>
        <v>1</v>
      </c>
      <c r="E72" s="12">
        <f>D72</f>
        <v>1</v>
      </c>
      <c r="F72" s="12">
        <f>E72</f>
        <v>1</v>
      </c>
      <c r="G72" s="31" t="s">
        <v>0</v>
      </c>
    </row>
    <row r="73" spans="1:7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37" t="s">
        <v>369</v>
      </c>
      <c r="B74" s="23" t="s">
        <v>184</v>
      </c>
      <c r="C74" s="29" t="s">
        <v>0</v>
      </c>
      <c r="D74" s="29" t="s">
        <v>0</v>
      </c>
      <c r="E74" s="29" t="s">
        <v>0</v>
      </c>
      <c r="F74" s="29" t="s">
        <v>0</v>
      </c>
      <c r="G74" s="31" t="s">
        <v>0</v>
      </c>
    </row>
    <row r="75" spans="1:7" ht="43.35" customHeight="1">
      <c r="A75" s="37" t="s">
        <v>127</v>
      </c>
      <c r="B75" s="29" t="s">
        <v>92</v>
      </c>
      <c r="C75" s="28" t="s">
        <v>88</v>
      </c>
      <c r="D75" s="12">
        <f>D76*D81-D82*D83</f>
        <v>10018.48</v>
      </c>
      <c r="E75" s="12">
        <f>D75</f>
        <v>10018.48</v>
      </c>
      <c r="F75" s="12">
        <f>D75</f>
        <v>10018.48</v>
      </c>
      <c r="G75" s="36" t="s">
        <v>128</v>
      </c>
    </row>
    <row r="76" spans="1:7" ht="72.599999999999994" customHeight="1">
      <c r="A76" s="37" t="s">
        <v>370</v>
      </c>
      <c r="B76" s="29" t="s">
        <v>95</v>
      </c>
      <c r="C76" s="28" t="s">
        <v>88</v>
      </c>
      <c r="D76" s="12">
        <f>ROUND((D77*(D78/100*D79/100*D80/100)),2)</f>
        <v>10603.81</v>
      </c>
      <c r="E76" s="12">
        <f t="shared" ref="E76:F76" si="25">ROUND((E77*(E78/100*E79/100*E80/100)),2)</f>
        <v>10603.81</v>
      </c>
      <c r="F76" s="12">
        <f t="shared" si="25"/>
        <v>10603.81</v>
      </c>
      <c r="G76" s="36" t="s">
        <v>129</v>
      </c>
    </row>
    <row r="77" spans="1:7" ht="12.75" customHeight="1">
      <c r="A77" s="37" t="s">
        <v>371</v>
      </c>
      <c r="B77" s="29" t="s">
        <v>98</v>
      </c>
      <c r="C77" s="28" t="s">
        <v>88</v>
      </c>
      <c r="D77" s="12">
        <v>11274.31</v>
      </c>
      <c r="E77" s="12">
        <f>D77</f>
        <v>11274.31</v>
      </c>
      <c r="F77" s="12">
        <f>D77</f>
        <v>11274.31</v>
      </c>
      <c r="G77" s="31" t="s">
        <v>0</v>
      </c>
    </row>
    <row r="78" spans="1:7" ht="12.75" customHeight="1">
      <c r="A78" s="37" t="s">
        <v>372</v>
      </c>
      <c r="B78" s="29" t="s">
        <v>100</v>
      </c>
      <c r="C78" s="28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1" t="s">
        <v>0</v>
      </c>
    </row>
    <row r="79" spans="1:7" ht="12.75" customHeight="1">
      <c r="A79" s="37" t="s">
        <v>373</v>
      </c>
      <c r="B79" s="29" t="s">
        <v>103</v>
      </c>
      <c r="C79" s="28" t="s">
        <v>101</v>
      </c>
      <c r="D79" s="16">
        <v>76.244664530700007</v>
      </c>
      <c r="E79" s="12">
        <f t="shared" si="26"/>
        <v>76.244664530700007</v>
      </c>
      <c r="F79" s="12">
        <f t="shared" si="27"/>
        <v>76.244664530700007</v>
      </c>
      <c r="G79" s="31" t="s">
        <v>0</v>
      </c>
    </row>
    <row r="80" spans="1:7" ht="12.75" customHeight="1">
      <c r="A80" s="37" t="s">
        <v>374</v>
      </c>
      <c r="B80" s="29" t="s">
        <v>105</v>
      </c>
      <c r="C80" s="28" t="s">
        <v>101</v>
      </c>
      <c r="D80" s="16">
        <v>123.3566331583</v>
      </c>
      <c r="E80" s="12">
        <f t="shared" si="26"/>
        <v>123.3566331583</v>
      </c>
      <c r="F80" s="12">
        <f t="shared" si="27"/>
        <v>123.3566331583</v>
      </c>
      <c r="G80" s="31" t="s">
        <v>0</v>
      </c>
    </row>
    <row r="81" spans="1:7" ht="28.9" customHeight="1">
      <c r="A81" s="37" t="s">
        <v>375</v>
      </c>
      <c r="B81" s="29" t="s">
        <v>107</v>
      </c>
      <c r="C81" s="28" t="s">
        <v>57</v>
      </c>
      <c r="D81" s="12">
        <f>Part1_1!L14</f>
        <v>1</v>
      </c>
      <c r="E81" s="12">
        <f t="shared" si="26"/>
        <v>1</v>
      </c>
      <c r="F81" s="12">
        <f t="shared" si="27"/>
        <v>1</v>
      </c>
      <c r="G81" s="31" t="s">
        <v>0</v>
      </c>
    </row>
    <row r="82" spans="1:7" ht="28.9" customHeight="1">
      <c r="A82" s="37" t="s">
        <v>376</v>
      </c>
      <c r="B82" s="29" t="s">
        <v>109</v>
      </c>
      <c r="C82" s="28" t="s">
        <v>88</v>
      </c>
      <c r="D82" s="12">
        <v>585.33000000000004</v>
      </c>
      <c r="E82" s="12">
        <f>D82</f>
        <v>585.33000000000004</v>
      </c>
      <c r="F82" s="12">
        <f>D82</f>
        <v>585.33000000000004</v>
      </c>
      <c r="G82" s="31" t="s">
        <v>0</v>
      </c>
    </row>
    <row r="83" spans="1:7" ht="28.9" customHeight="1">
      <c r="A83" s="37" t="s">
        <v>377</v>
      </c>
      <c r="B83" s="29" t="s">
        <v>111</v>
      </c>
      <c r="C83" s="28" t="s">
        <v>57</v>
      </c>
      <c r="D83" s="12">
        <f>D81</f>
        <v>1</v>
      </c>
      <c r="E83" s="12">
        <f>D83</f>
        <v>1</v>
      </c>
      <c r="F83" s="12">
        <f>D83</f>
        <v>1</v>
      </c>
      <c r="G83" s="31" t="s">
        <v>0</v>
      </c>
    </row>
    <row r="84" spans="1:7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37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1" t="s">
        <v>0</v>
      </c>
    </row>
    <row r="86" spans="1:7" ht="43.35" customHeight="1">
      <c r="A86" s="37" t="s">
        <v>130</v>
      </c>
      <c r="B86" s="19" t="s">
        <v>92</v>
      </c>
      <c r="C86" s="18" t="s">
        <v>88</v>
      </c>
      <c r="D86" s="12">
        <f>D87*D92-D93*D94</f>
        <v>2059728.5</v>
      </c>
      <c r="E86" s="12">
        <f>D86</f>
        <v>2059728.5</v>
      </c>
      <c r="F86" s="12">
        <f>D86</f>
        <v>2059728.5</v>
      </c>
      <c r="G86" s="36" t="s">
        <v>131</v>
      </c>
    </row>
    <row r="87" spans="1:7" ht="38.25">
      <c r="A87" s="37" t="s">
        <v>312</v>
      </c>
      <c r="B87" s="19" t="s">
        <v>95</v>
      </c>
      <c r="C87" s="18" t="s">
        <v>88</v>
      </c>
      <c r="D87" s="12">
        <f>ROUND((D88*(D89/100*D90/100*D91/100)),2)</f>
        <v>2423.21</v>
      </c>
      <c r="E87" s="12">
        <f t="shared" ref="E87:F87" si="28">ROUND((E88*(E89/100*E90/100*E91/100)),2)</f>
        <v>2423.21</v>
      </c>
      <c r="F87" s="12">
        <f t="shared" si="28"/>
        <v>2423.21</v>
      </c>
      <c r="G87" s="36" t="s">
        <v>132</v>
      </c>
    </row>
    <row r="88" spans="1:7" ht="12.75" customHeight="1">
      <c r="A88" s="37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1" t="s">
        <v>0</v>
      </c>
    </row>
    <row r="89" spans="1:7" ht="12.75" customHeight="1">
      <c r="A89" s="37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1" t="s">
        <v>0</v>
      </c>
    </row>
    <row r="90" spans="1:7" ht="12.75" customHeight="1">
      <c r="A90" s="37" t="s">
        <v>316</v>
      </c>
      <c r="B90" s="19" t="s">
        <v>103</v>
      </c>
      <c r="C90" s="18" t="s">
        <v>101</v>
      </c>
      <c r="D90" s="16">
        <v>218.90441689150001</v>
      </c>
      <c r="E90" s="12">
        <f t="shared" si="29"/>
        <v>218.90441689150001</v>
      </c>
      <c r="F90" s="12">
        <f t="shared" si="30"/>
        <v>218.90441689150001</v>
      </c>
      <c r="G90" s="31" t="s">
        <v>0</v>
      </c>
    </row>
    <row r="91" spans="1:7" ht="12.75" customHeight="1">
      <c r="A91" s="37" t="s">
        <v>317</v>
      </c>
      <c r="B91" s="19" t="s">
        <v>105</v>
      </c>
      <c r="C91" s="18" t="s">
        <v>101</v>
      </c>
      <c r="D91" s="16">
        <v>123.36283475499999</v>
      </c>
      <c r="E91" s="12">
        <f t="shared" si="29"/>
        <v>123.36283475499999</v>
      </c>
      <c r="F91" s="12">
        <f t="shared" si="30"/>
        <v>123.36283475499999</v>
      </c>
      <c r="G91" s="31" t="s">
        <v>0</v>
      </c>
    </row>
    <row r="92" spans="1:7" ht="28.9" customHeight="1">
      <c r="A92" s="37" t="s">
        <v>318</v>
      </c>
      <c r="B92" s="19" t="s">
        <v>107</v>
      </c>
      <c r="C92" s="18" t="s">
        <v>57</v>
      </c>
      <c r="D92" s="12">
        <f>Part1_1!K15</f>
        <v>850</v>
      </c>
      <c r="E92" s="12">
        <f t="shared" si="29"/>
        <v>850</v>
      </c>
      <c r="F92" s="12">
        <f t="shared" si="30"/>
        <v>850</v>
      </c>
      <c r="G92" s="31" t="s">
        <v>0</v>
      </c>
    </row>
    <row r="93" spans="1:7" ht="28.9" customHeight="1">
      <c r="A93" s="37" t="s">
        <v>319</v>
      </c>
      <c r="B93" s="19" t="s">
        <v>109</v>
      </c>
      <c r="C93" s="18" t="s">
        <v>88</v>
      </c>
      <c r="D93" s="12"/>
      <c r="E93" s="12"/>
      <c r="F93" s="12"/>
      <c r="G93" s="31" t="s">
        <v>0</v>
      </c>
    </row>
    <row r="94" spans="1:7" ht="28.9" customHeight="1">
      <c r="A94" s="37" t="s">
        <v>320</v>
      </c>
      <c r="B94" s="19" t="s">
        <v>111</v>
      </c>
      <c r="C94" s="18" t="s">
        <v>57</v>
      </c>
      <c r="D94" s="12"/>
      <c r="E94" s="12"/>
      <c r="F94" s="12"/>
      <c r="G94" s="31" t="s">
        <v>0</v>
      </c>
    </row>
    <row r="95" spans="1:7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37" t="s">
        <v>380</v>
      </c>
      <c r="B96" s="49" t="s">
        <v>62</v>
      </c>
      <c r="C96" s="49" t="s">
        <v>0</v>
      </c>
      <c r="D96" s="49" t="s">
        <v>0</v>
      </c>
      <c r="E96" s="49" t="s">
        <v>0</v>
      </c>
      <c r="F96" s="49" t="s">
        <v>0</v>
      </c>
      <c r="G96" s="49" t="s">
        <v>0</v>
      </c>
    </row>
    <row r="97" spans="1:7" ht="43.35" customHeight="1">
      <c r="A97" s="37" t="s">
        <v>133</v>
      </c>
      <c r="B97" s="49" t="s">
        <v>92</v>
      </c>
      <c r="C97" s="48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9" t="s">
        <v>134</v>
      </c>
    </row>
    <row r="98" spans="1:7" ht="38.25">
      <c r="A98" s="37" t="s">
        <v>381</v>
      </c>
      <c r="B98" s="49" t="s">
        <v>95</v>
      </c>
      <c r="C98" s="48" t="s">
        <v>88</v>
      </c>
      <c r="D98" s="12">
        <f>ROUND((D99*(D100/100*D101/100*D102/100)),2)</f>
        <v>2423.21</v>
      </c>
      <c r="E98" s="12">
        <f t="shared" ref="E98:F98" si="31">ROUND((E99*(E100/100*E101/100*E102/100)),2)</f>
        <v>2423.21</v>
      </c>
      <c r="F98" s="12">
        <f t="shared" si="31"/>
        <v>2423.21</v>
      </c>
      <c r="G98" s="49" t="s">
        <v>135</v>
      </c>
    </row>
    <row r="99" spans="1:7" ht="12.75" customHeight="1">
      <c r="A99" s="37" t="s">
        <v>382</v>
      </c>
      <c r="B99" s="49" t="s">
        <v>98</v>
      </c>
      <c r="C99" s="48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9" t="s">
        <v>0</v>
      </c>
    </row>
    <row r="100" spans="1:7" ht="12.75" customHeight="1">
      <c r="A100" s="37" t="s">
        <v>383</v>
      </c>
      <c r="B100" s="49" t="s">
        <v>100</v>
      </c>
      <c r="C100" s="48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9" t="s">
        <v>0</v>
      </c>
    </row>
    <row r="101" spans="1:7" ht="12.75" customHeight="1">
      <c r="A101" s="37" t="s">
        <v>384</v>
      </c>
      <c r="B101" s="49" t="s">
        <v>103</v>
      </c>
      <c r="C101" s="48" t="s">
        <v>101</v>
      </c>
      <c r="D101" s="12">
        <f t="shared" si="32"/>
        <v>218.90441689150001</v>
      </c>
      <c r="E101" s="12">
        <f t="shared" si="33"/>
        <v>218.90441689150001</v>
      </c>
      <c r="F101" s="12">
        <f t="shared" si="34"/>
        <v>218.90441689150001</v>
      </c>
      <c r="G101" s="49" t="s">
        <v>0</v>
      </c>
    </row>
    <row r="102" spans="1:7" ht="12.75" customHeight="1">
      <c r="A102" s="37" t="s">
        <v>385</v>
      </c>
      <c r="B102" s="49" t="s">
        <v>105</v>
      </c>
      <c r="C102" s="48" t="s">
        <v>101</v>
      </c>
      <c r="D102" s="12">
        <f t="shared" si="32"/>
        <v>123.36283475499999</v>
      </c>
      <c r="E102" s="12">
        <f t="shared" si="33"/>
        <v>123.36283475499999</v>
      </c>
      <c r="F102" s="12">
        <f t="shared" si="34"/>
        <v>123.36283475499999</v>
      </c>
      <c r="G102" s="49" t="s">
        <v>0</v>
      </c>
    </row>
    <row r="103" spans="1:7" ht="28.9" customHeight="1">
      <c r="A103" s="37" t="s">
        <v>386</v>
      </c>
      <c r="B103" s="49" t="s">
        <v>107</v>
      </c>
      <c r="C103" s="48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9" t="s">
        <v>0</v>
      </c>
    </row>
    <row r="104" spans="1:7" ht="28.9" customHeight="1">
      <c r="A104" s="37" t="s">
        <v>387</v>
      </c>
      <c r="B104" s="49" t="s">
        <v>109</v>
      </c>
      <c r="C104" s="48" t="s">
        <v>88</v>
      </c>
      <c r="D104" s="12" t="s">
        <v>0</v>
      </c>
      <c r="E104" s="12" t="s">
        <v>0</v>
      </c>
      <c r="F104" s="12" t="s">
        <v>0</v>
      </c>
      <c r="G104" s="49" t="s">
        <v>0</v>
      </c>
    </row>
    <row r="105" spans="1:7" ht="28.9" customHeight="1">
      <c r="A105" s="37" t="s">
        <v>388</v>
      </c>
      <c r="B105" s="49" t="s">
        <v>111</v>
      </c>
      <c r="C105" s="48" t="s">
        <v>57</v>
      </c>
      <c r="D105" s="12" t="s">
        <v>0</v>
      </c>
      <c r="E105" s="12" t="s">
        <v>0</v>
      </c>
      <c r="F105" s="12" t="s">
        <v>0</v>
      </c>
      <c r="G105" s="49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7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1" t="s">
        <v>0</v>
      </c>
    </row>
    <row r="108" spans="1:7" ht="43.35" customHeight="1">
      <c r="A108" s="37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9" t="s">
        <v>137</v>
      </c>
    </row>
    <row r="109" spans="1:7" ht="51">
      <c r="A109" s="37" t="s">
        <v>391</v>
      </c>
      <c r="B109" s="19" t="s">
        <v>95</v>
      </c>
      <c r="C109" s="18" t="s">
        <v>88</v>
      </c>
      <c r="D109" s="12">
        <f>ROUND((D110*(D111/100*D112/100*D113/100)),2)</f>
        <v>2423.21</v>
      </c>
      <c r="E109" s="12">
        <f t="shared" ref="E109" si="35">ROUND((E110*(E111/100*E112/100*E113/100)),2)</f>
        <v>2423.21</v>
      </c>
      <c r="F109" s="12">
        <f t="shared" ref="F109" si="36">ROUND((F110*(F111/100*F112/100*F113/100)),2)</f>
        <v>2423.21</v>
      </c>
      <c r="G109" s="49" t="s">
        <v>138</v>
      </c>
    </row>
    <row r="110" spans="1:7" ht="12.75" customHeight="1">
      <c r="A110" s="37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1" t="s">
        <v>0</v>
      </c>
    </row>
    <row r="111" spans="1:7" ht="12.75" customHeight="1">
      <c r="A111" s="37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1" t="s">
        <v>0</v>
      </c>
    </row>
    <row r="112" spans="1:7" ht="12.75" customHeight="1">
      <c r="A112" s="37" t="s">
        <v>394</v>
      </c>
      <c r="B112" s="19" t="s">
        <v>103</v>
      </c>
      <c r="C112" s="18" t="s">
        <v>101</v>
      </c>
      <c r="D112" s="12">
        <f t="shared" si="37"/>
        <v>218.90441689150001</v>
      </c>
      <c r="E112" s="12">
        <f t="shared" si="38"/>
        <v>218.90441689150001</v>
      </c>
      <c r="F112" s="12">
        <f t="shared" si="39"/>
        <v>218.90441689150001</v>
      </c>
      <c r="G112" s="31" t="s">
        <v>0</v>
      </c>
    </row>
    <row r="113" spans="1:7" ht="12.75" customHeight="1">
      <c r="A113" s="37" t="s">
        <v>395</v>
      </c>
      <c r="B113" s="19" t="s">
        <v>105</v>
      </c>
      <c r="C113" s="18" t="s">
        <v>101</v>
      </c>
      <c r="D113" s="12">
        <f t="shared" si="37"/>
        <v>123.36283475499999</v>
      </c>
      <c r="E113" s="12">
        <f t="shared" si="38"/>
        <v>123.36283475499999</v>
      </c>
      <c r="F113" s="12">
        <f t="shared" si="39"/>
        <v>123.36283475499999</v>
      </c>
      <c r="G113" s="31" t="s">
        <v>0</v>
      </c>
    </row>
    <row r="114" spans="1:7" ht="28.9" customHeight="1">
      <c r="A114" s="37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1" t="s">
        <v>0</v>
      </c>
    </row>
    <row r="115" spans="1:7" ht="28.9" customHeight="1">
      <c r="A115" s="37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1" t="s">
        <v>0</v>
      </c>
    </row>
    <row r="116" spans="1:7" ht="28.9" customHeight="1">
      <c r="A116" s="37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1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7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1" t="s">
        <v>0</v>
      </c>
    </row>
    <row r="119" spans="1:7" ht="43.35" customHeight="1">
      <c r="A119" s="37" t="s">
        <v>139</v>
      </c>
      <c r="B119" s="19" t="s">
        <v>92</v>
      </c>
      <c r="C119" s="18" t="s">
        <v>88</v>
      </c>
      <c r="D119" s="12">
        <f>D120*D125</f>
        <v>121160.5</v>
      </c>
      <c r="E119" s="12">
        <f>D119</f>
        <v>121160.5</v>
      </c>
      <c r="F119" s="12">
        <f>D119</f>
        <v>121160.5</v>
      </c>
      <c r="G119" s="49" t="s">
        <v>291</v>
      </c>
    </row>
    <row r="120" spans="1:7" ht="51">
      <c r="A120" s="37" t="s">
        <v>401</v>
      </c>
      <c r="B120" s="19" t="s">
        <v>95</v>
      </c>
      <c r="C120" s="18" t="s">
        <v>88</v>
      </c>
      <c r="D120" s="12">
        <f>ROUND((D121*(D122/100*D123/100*D124/100)),2)</f>
        <v>2423.21</v>
      </c>
      <c r="E120" s="12">
        <f t="shared" ref="E120" si="40">ROUND((E121*(E122/100*E123/100*E124/100)),2)</f>
        <v>2423.21</v>
      </c>
      <c r="F120" s="12">
        <f t="shared" ref="F120" si="41">ROUND((F121*(F122/100*F123/100*F124/100)),2)</f>
        <v>2423.21</v>
      </c>
      <c r="G120" s="49" t="s">
        <v>292</v>
      </c>
    </row>
    <row r="121" spans="1:7" ht="12.75" customHeight="1">
      <c r="A121" s="37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1" t="s">
        <v>0</v>
      </c>
    </row>
    <row r="122" spans="1:7" ht="12.75" customHeight="1">
      <c r="A122" s="37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1" t="s">
        <v>0</v>
      </c>
    </row>
    <row r="123" spans="1:7" ht="12.75" customHeight="1">
      <c r="A123" s="37" t="s">
        <v>404</v>
      </c>
      <c r="B123" s="19" t="s">
        <v>103</v>
      </c>
      <c r="C123" s="18" t="s">
        <v>101</v>
      </c>
      <c r="D123" s="12">
        <f t="shared" si="42"/>
        <v>218.90441689150001</v>
      </c>
      <c r="E123" s="12">
        <f t="shared" si="43"/>
        <v>218.90441689150001</v>
      </c>
      <c r="F123" s="12">
        <f t="shared" si="44"/>
        <v>218.90441689150001</v>
      </c>
      <c r="G123" s="31" t="s">
        <v>0</v>
      </c>
    </row>
    <row r="124" spans="1:7" ht="12.75" customHeight="1">
      <c r="A124" s="37" t="s">
        <v>405</v>
      </c>
      <c r="B124" s="19" t="s">
        <v>105</v>
      </c>
      <c r="C124" s="18" t="s">
        <v>101</v>
      </c>
      <c r="D124" s="12">
        <f t="shared" si="42"/>
        <v>123.36283475499999</v>
      </c>
      <c r="E124" s="12">
        <f t="shared" si="43"/>
        <v>123.36283475499999</v>
      </c>
      <c r="F124" s="12">
        <f t="shared" si="44"/>
        <v>123.36283475499999</v>
      </c>
      <c r="G124" s="31" t="s">
        <v>0</v>
      </c>
    </row>
    <row r="125" spans="1:7" ht="28.9" customHeight="1">
      <c r="A125" s="37" t="s">
        <v>406</v>
      </c>
      <c r="B125" s="19" t="s">
        <v>107</v>
      </c>
      <c r="C125" s="18" t="s">
        <v>57</v>
      </c>
      <c r="D125" s="12">
        <f>Part1_1!K18</f>
        <v>50</v>
      </c>
      <c r="E125" s="12">
        <f t="shared" si="43"/>
        <v>50</v>
      </c>
      <c r="F125" s="12">
        <f t="shared" si="44"/>
        <v>50</v>
      </c>
      <c r="G125" s="31" t="s">
        <v>0</v>
      </c>
    </row>
    <row r="126" spans="1:7" ht="28.9" customHeight="1">
      <c r="A126" s="37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1" t="s">
        <v>0</v>
      </c>
    </row>
    <row r="127" spans="1:7" ht="28.9" customHeight="1">
      <c r="A127" s="37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1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7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1" t="s">
        <v>0</v>
      </c>
    </row>
    <row r="130" spans="1:7" ht="38.25">
      <c r="A130" s="37" t="s">
        <v>140</v>
      </c>
      <c r="B130" s="19" t="s">
        <v>92</v>
      </c>
      <c r="C130" s="18" t="s">
        <v>88</v>
      </c>
      <c r="D130" s="12">
        <f>D131*D136</f>
        <v>9692.84</v>
      </c>
      <c r="E130" s="12">
        <v>0</v>
      </c>
      <c r="F130" s="12">
        <v>0</v>
      </c>
      <c r="G130" s="49" t="s">
        <v>141</v>
      </c>
    </row>
    <row r="131" spans="1:7" ht="38.25" customHeight="1">
      <c r="A131" s="37" t="s">
        <v>411</v>
      </c>
      <c r="B131" s="19" t="s">
        <v>95</v>
      </c>
      <c r="C131" s="18" t="s">
        <v>88</v>
      </c>
      <c r="D131" s="12">
        <f>ROUND((D132*(D133/100*D134/100*D135/100)),2)</f>
        <v>2423.21</v>
      </c>
      <c r="E131" s="12">
        <f t="shared" ref="E131:F131" si="45">ROUND((E132*(E133/100*E134/100*E135/100)),2)</f>
        <v>2423.21</v>
      </c>
      <c r="F131" s="12">
        <f t="shared" si="45"/>
        <v>2423.21</v>
      </c>
      <c r="G131" s="49" t="s">
        <v>142</v>
      </c>
    </row>
    <row r="132" spans="1:7" ht="12.75" customHeight="1">
      <c r="A132" s="37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1" t="s">
        <v>0</v>
      </c>
    </row>
    <row r="133" spans="1:7" ht="12.75" customHeight="1">
      <c r="A133" s="37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1" t="s">
        <v>0</v>
      </c>
    </row>
    <row r="134" spans="1:7" ht="12.75" customHeight="1">
      <c r="A134" s="37" t="s">
        <v>414</v>
      </c>
      <c r="B134" s="19" t="s">
        <v>103</v>
      </c>
      <c r="C134" s="18" t="s">
        <v>101</v>
      </c>
      <c r="D134" s="12">
        <f t="shared" si="46"/>
        <v>218.90441689150001</v>
      </c>
      <c r="E134" s="12">
        <f t="shared" si="47"/>
        <v>218.90441689150001</v>
      </c>
      <c r="F134" s="12">
        <f t="shared" si="48"/>
        <v>218.90441689150001</v>
      </c>
      <c r="G134" s="31" t="s">
        <v>0</v>
      </c>
    </row>
    <row r="135" spans="1:7" ht="12.75" customHeight="1">
      <c r="A135" s="37" t="s">
        <v>415</v>
      </c>
      <c r="B135" s="19" t="s">
        <v>105</v>
      </c>
      <c r="C135" s="18" t="s">
        <v>101</v>
      </c>
      <c r="D135" s="12">
        <f t="shared" si="46"/>
        <v>123.36283475499999</v>
      </c>
      <c r="E135" s="12">
        <f t="shared" si="47"/>
        <v>123.36283475499999</v>
      </c>
      <c r="F135" s="12">
        <f t="shared" si="48"/>
        <v>123.36283475499999</v>
      </c>
      <c r="G135" s="31" t="s">
        <v>0</v>
      </c>
    </row>
    <row r="136" spans="1:7" ht="28.9" customHeight="1">
      <c r="A136" s="37" t="s">
        <v>416</v>
      </c>
      <c r="B136" s="19" t="s">
        <v>107</v>
      </c>
      <c r="C136" s="18" t="s">
        <v>57</v>
      </c>
      <c r="D136" s="12">
        <f>Part1_1!K19</f>
        <v>4</v>
      </c>
      <c r="E136" s="12">
        <v>0</v>
      </c>
      <c r="F136" s="12">
        <v>0</v>
      </c>
      <c r="G136" s="31" t="s">
        <v>0</v>
      </c>
    </row>
    <row r="137" spans="1:7" ht="28.9" customHeight="1">
      <c r="A137" s="37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1" t="s">
        <v>0</v>
      </c>
    </row>
    <row r="138" spans="1:7" ht="28.9" customHeight="1">
      <c r="A138" s="37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1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1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14539.26</v>
      </c>
      <c r="E141" s="12">
        <f t="shared" ref="E141:F141" si="49">E142*E147</f>
        <v>14539.26</v>
      </c>
      <c r="F141" s="12">
        <f t="shared" si="49"/>
        <v>14539.26</v>
      </c>
      <c r="G141" s="49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2423.21</v>
      </c>
      <c r="E142" s="12">
        <f t="shared" ref="E142:F142" si="50">ROUND((E143*(E144/100*E145/100*E146/100)),2)</f>
        <v>2423.21</v>
      </c>
      <c r="F142" s="12">
        <f t="shared" si="50"/>
        <v>2423.21</v>
      </c>
      <c r="G142" s="49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1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1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1"/>
        <v>218.90441689150001</v>
      </c>
      <c r="E145" s="12">
        <f t="shared" si="52"/>
        <v>218.90441689150001</v>
      </c>
      <c r="F145" s="12">
        <f t="shared" si="53"/>
        <v>218.90441689150001</v>
      </c>
      <c r="G145" s="31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1"/>
        <v>123.36283475499999</v>
      </c>
      <c r="E146" s="12">
        <f t="shared" si="52"/>
        <v>123.36283475499999</v>
      </c>
      <c r="F146" s="12">
        <f t="shared" si="53"/>
        <v>123.36283475499999</v>
      </c>
      <c r="G146" s="31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6</v>
      </c>
      <c r="E147" s="12">
        <f>D147</f>
        <v>6</v>
      </c>
      <c r="F147" s="12">
        <f>E147</f>
        <v>6</v>
      </c>
      <c r="G147" s="31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1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1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1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26655.31</v>
      </c>
      <c r="E152" s="12">
        <f>D152</f>
        <v>26655.31</v>
      </c>
      <c r="F152" s="12">
        <f>D152</f>
        <v>26655.31</v>
      </c>
      <c r="G152" s="49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2423.21</v>
      </c>
      <c r="E153" s="12">
        <f t="shared" ref="E153:F153" si="54">ROUND((E154*(E155/100*E156/100*E157/100)),2)</f>
        <v>2423.21</v>
      </c>
      <c r="F153" s="12">
        <f t="shared" si="54"/>
        <v>2423.21</v>
      </c>
      <c r="G153" s="49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1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1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5"/>
        <v>218.90441689150001</v>
      </c>
      <c r="E156" s="12">
        <f t="shared" si="56"/>
        <v>218.90441689150001</v>
      </c>
      <c r="F156" s="12">
        <f t="shared" si="57"/>
        <v>218.90441689150001</v>
      </c>
      <c r="G156" s="31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5"/>
        <v>123.36283475499999</v>
      </c>
      <c r="E157" s="12">
        <f t="shared" si="56"/>
        <v>123.36283475499999</v>
      </c>
      <c r="F157" s="12">
        <f t="shared" si="57"/>
        <v>123.36283475499999</v>
      </c>
      <c r="G157" s="31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11</v>
      </c>
      <c r="E158" s="12">
        <f t="shared" si="56"/>
        <v>11</v>
      </c>
      <c r="F158" s="12">
        <f t="shared" si="57"/>
        <v>11</v>
      </c>
      <c r="G158" s="31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1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1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9" t="s">
        <v>62</v>
      </c>
      <c r="C162" s="49" t="s">
        <v>0</v>
      </c>
      <c r="D162" s="49" t="s">
        <v>0</v>
      </c>
      <c r="E162" s="49" t="s">
        <v>0</v>
      </c>
      <c r="F162" s="49" t="s">
        <v>0</v>
      </c>
      <c r="G162" s="49" t="s">
        <v>0</v>
      </c>
    </row>
    <row r="163" spans="1:7" ht="43.35" customHeight="1">
      <c r="A163" s="25" t="s">
        <v>188</v>
      </c>
      <c r="B163" s="49" t="s">
        <v>92</v>
      </c>
      <c r="C163" s="48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>
      <c r="A164" s="25" t="s">
        <v>189</v>
      </c>
      <c r="B164" s="49" t="s">
        <v>95</v>
      </c>
      <c r="C164" s="48" t="s">
        <v>88</v>
      </c>
      <c r="D164" s="12">
        <f>ROUND((D165*(D166/100*D167/100*D168/100)),2)</f>
        <v>2423.21</v>
      </c>
      <c r="E164" s="12">
        <f t="shared" ref="E164:F164" si="58">ROUND((E165*(E166/100*E167/100*E168/100)),2)</f>
        <v>2423.21</v>
      </c>
      <c r="F164" s="12">
        <f t="shared" si="58"/>
        <v>2423.21</v>
      </c>
      <c r="G164" s="23" t="s">
        <v>198</v>
      </c>
    </row>
    <row r="165" spans="1:7" ht="12.75" customHeight="1">
      <c r="A165" s="25" t="s">
        <v>190</v>
      </c>
      <c r="B165" s="49" t="s">
        <v>98</v>
      </c>
      <c r="C165" s="48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9" t="s">
        <v>0</v>
      </c>
    </row>
    <row r="166" spans="1:7" ht="12.75" customHeight="1">
      <c r="A166" s="25" t="s">
        <v>191</v>
      </c>
      <c r="B166" s="49" t="s">
        <v>100</v>
      </c>
      <c r="C166" s="48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9" t="s">
        <v>0</v>
      </c>
    </row>
    <row r="167" spans="1:7" ht="12.75" customHeight="1">
      <c r="A167" s="25" t="s">
        <v>192</v>
      </c>
      <c r="B167" s="49" t="s">
        <v>103</v>
      </c>
      <c r="C167" s="48" t="s">
        <v>101</v>
      </c>
      <c r="D167" s="12">
        <f t="shared" si="59"/>
        <v>218.90441689150001</v>
      </c>
      <c r="E167" s="12">
        <f t="shared" si="60"/>
        <v>218.90441689150001</v>
      </c>
      <c r="F167" s="12">
        <f t="shared" si="61"/>
        <v>218.90441689150001</v>
      </c>
      <c r="G167" s="49" t="s">
        <v>0</v>
      </c>
    </row>
    <row r="168" spans="1:7" ht="12.75" customHeight="1">
      <c r="A168" s="25" t="s">
        <v>193</v>
      </c>
      <c r="B168" s="49" t="s">
        <v>105</v>
      </c>
      <c r="C168" s="48" t="s">
        <v>101</v>
      </c>
      <c r="D168" s="12">
        <f t="shared" si="59"/>
        <v>123.36283475499999</v>
      </c>
      <c r="E168" s="12">
        <f t="shared" si="60"/>
        <v>123.36283475499999</v>
      </c>
      <c r="F168" s="12">
        <f t="shared" si="61"/>
        <v>123.36283475499999</v>
      </c>
      <c r="G168" s="49" t="s">
        <v>0</v>
      </c>
    </row>
    <row r="169" spans="1:7" ht="28.9" customHeight="1">
      <c r="A169" s="25" t="s">
        <v>194</v>
      </c>
      <c r="B169" s="49" t="s">
        <v>107</v>
      </c>
      <c r="C169" s="48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49" t="s">
        <v>0</v>
      </c>
    </row>
    <row r="170" spans="1:7" ht="28.9" customHeight="1">
      <c r="A170" s="25" t="s">
        <v>195</v>
      </c>
      <c r="B170" s="49" t="s">
        <v>109</v>
      </c>
      <c r="C170" s="48" t="s">
        <v>88</v>
      </c>
      <c r="D170" s="12" t="s">
        <v>0</v>
      </c>
      <c r="E170" s="12" t="s">
        <v>0</v>
      </c>
      <c r="F170" s="12" t="s">
        <v>0</v>
      </c>
      <c r="G170" s="49" t="s">
        <v>0</v>
      </c>
    </row>
    <row r="171" spans="1:7" ht="28.9" customHeight="1">
      <c r="A171" s="25" t="s">
        <v>196</v>
      </c>
      <c r="B171" s="49" t="s">
        <v>111</v>
      </c>
      <c r="C171" s="48" t="s">
        <v>57</v>
      </c>
      <c r="D171" s="12" t="s">
        <v>0</v>
      </c>
      <c r="E171" s="12" t="s">
        <v>0</v>
      </c>
      <c r="F171" s="12" t="s">
        <v>0</v>
      </c>
      <c r="G171" s="49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9" t="s">
        <v>62</v>
      </c>
      <c r="C173" s="49" t="s">
        <v>0</v>
      </c>
      <c r="D173" s="49" t="s">
        <v>0</v>
      </c>
      <c r="E173" s="49" t="s">
        <v>0</v>
      </c>
      <c r="F173" s="49" t="s">
        <v>0</v>
      </c>
      <c r="G173" s="49" t="s">
        <v>0</v>
      </c>
    </row>
    <row r="174" spans="1:7" ht="43.35" customHeight="1">
      <c r="A174" s="25" t="s">
        <v>201</v>
      </c>
      <c r="B174" s="49" t="s">
        <v>92</v>
      </c>
      <c r="C174" s="48" t="s">
        <v>88</v>
      </c>
      <c r="D174" s="12">
        <f>D175*D180</f>
        <v>4846.42</v>
      </c>
      <c r="E174" s="12">
        <f>D174</f>
        <v>4846.42</v>
      </c>
      <c r="F174" s="12">
        <f>D174</f>
        <v>4846.42</v>
      </c>
      <c r="G174" s="23" t="s">
        <v>210</v>
      </c>
    </row>
    <row r="175" spans="1:7" ht="36.75" customHeight="1">
      <c r="A175" s="25" t="s">
        <v>202</v>
      </c>
      <c r="B175" s="49" t="s">
        <v>95</v>
      </c>
      <c r="C175" s="48" t="s">
        <v>88</v>
      </c>
      <c r="D175" s="12">
        <f>ROUND((D176*(D177/100*D178/100*D179/100)),2)</f>
        <v>2423.21</v>
      </c>
      <c r="E175" s="12">
        <f t="shared" ref="E175:F175" si="62">ROUND((E176*(E177/100*E178/100*E179/100)),2)</f>
        <v>2423.21</v>
      </c>
      <c r="F175" s="12">
        <f t="shared" si="62"/>
        <v>2423.21</v>
      </c>
      <c r="G175" s="23" t="s">
        <v>211</v>
      </c>
    </row>
    <row r="176" spans="1:7" ht="12.75" customHeight="1">
      <c r="A176" s="25" t="s">
        <v>203</v>
      </c>
      <c r="B176" s="49" t="s">
        <v>98</v>
      </c>
      <c r="C176" s="48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9" t="s">
        <v>0</v>
      </c>
    </row>
    <row r="177" spans="1:7" ht="12.75" customHeight="1">
      <c r="A177" s="25" t="s">
        <v>204</v>
      </c>
      <c r="B177" s="49" t="s">
        <v>100</v>
      </c>
      <c r="C177" s="48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9" t="s">
        <v>0</v>
      </c>
    </row>
    <row r="178" spans="1:7" ht="12.75" customHeight="1">
      <c r="A178" s="25" t="s">
        <v>205</v>
      </c>
      <c r="B178" s="49" t="s">
        <v>103</v>
      </c>
      <c r="C178" s="48" t="s">
        <v>101</v>
      </c>
      <c r="D178" s="12">
        <f t="shared" si="63"/>
        <v>218.90441689150001</v>
      </c>
      <c r="E178" s="12">
        <f t="shared" si="64"/>
        <v>218.90441689150001</v>
      </c>
      <c r="F178" s="12">
        <f t="shared" si="65"/>
        <v>218.90441689150001</v>
      </c>
      <c r="G178" s="49" t="s">
        <v>0</v>
      </c>
    </row>
    <row r="179" spans="1:7" ht="12.75" customHeight="1">
      <c r="A179" s="25" t="s">
        <v>206</v>
      </c>
      <c r="B179" s="49" t="s">
        <v>105</v>
      </c>
      <c r="C179" s="48" t="s">
        <v>101</v>
      </c>
      <c r="D179" s="12">
        <f t="shared" si="63"/>
        <v>123.36283475499999</v>
      </c>
      <c r="E179" s="12">
        <f t="shared" si="64"/>
        <v>123.36283475499999</v>
      </c>
      <c r="F179" s="12">
        <f t="shared" si="65"/>
        <v>123.36283475499999</v>
      </c>
      <c r="G179" s="49" t="s">
        <v>0</v>
      </c>
    </row>
    <row r="180" spans="1:7" ht="28.9" customHeight="1">
      <c r="A180" s="25" t="s">
        <v>207</v>
      </c>
      <c r="B180" s="49" t="s">
        <v>107</v>
      </c>
      <c r="C180" s="48" t="s">
        <v>57</v>
      </c>
      <c r="D180" s="12">
        <f>Part1_1!K23</f>
        <v>2</v>
      </c>
      <c r="E180" s="12">
        <f t="shared" si="64"/>
        <v>2</v>
      </c>
      <c r="F180" s="12">
        <f t="shared" si="65"/>
        <v>2</v>
      </c>
      <c r="G180" s="49" t="s">
        <v>0</v>
      </c>
    </row>
    <row r="181" spans="1:7" ht="28.9" customHeight="1">
      <c r="A181" s="25" t="s">
        <v>208</v>
      </c>
      <c r="B181" s="49" t="s">
        <v>109</v>
      </c>
      <c r="C181" s="48" t="s">
        <v>88</v>
      </c>
      <c r="D181" s="12" t="s">
        <v>0</v>
      </c>
      <c r="E181" s="12" t="s">
        <v>0</v>
      </c>
      <c r="F181" s="12" t="s">
        <v>0</v>
      </c>
      <c r="G181" s="49" t="s">
        <v>0</v>
      </c>
    </row>
    <row r="182" spans="1:7" ht="28.9" customHeight="1">
      <c r="A182" s="25" t="s">
        <v>209</v>
      </c>
      <c r="B182" s="49" t="s">
        <v>111</v>
      </c>
      <c r="C182" s="48" t="s">
        <v>57</v>
      </c>
      <c r="D182" s="12" t="s">
        <v>0</v>
      </c>
      <c r="E182" s="12" t="s">
        <v>0</v>
      </c>
      <c r="F182" s="12" t="s">
        <v>0</v>
      </c>
      <c r="G182" s="49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1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800207.1</v>
      </c>
      <c r="E185" s="12">
        <f>D185</f>
        <v>800207.1</v>
      </c>
      <c r="F185" s="12">
        <f>D185</f>
        <v>800207.1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53347.14</v>
      </c>
      <c r="E186" s="12">
        <f t="shared" ref="E186:F186" si="66">ROUND((E187*(E188/100*E189/100*E190/100)),2)</f>
        <v>53347.14</v>
      </c>
      <c r="F186" s="12">
        <f t="shared" si="66"/>
        <v>53347.14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9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9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7"/>
        <v>107.49226817890001</v>
      </c>
      <c r="E189" s="12">
        <f t="shared" si="68"/>
        <v>107.49226817890001</v>
      </c>
      <c r="F189" s="12">
        <f t="shared" si="69"/>
        <v>107.49226817890001</v>
      </c>
      <c r="G189" s="49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7"/>
        <v>132.04571985390001</v>
      </c>
      <c r="E190" s="12">
        <f t="shared" si="68"/>
        <v>132.04571985390001</v>
      </c>
      <c r="F190" s="12">
        <f t="shared" si="69"/>
        <v>132.04571985390001</v>
      </c>
      <c r="G190" s="49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15</v>
      </c>
      <c r="E191" s="12">
        <f t="shared" si="68"/>
        <v>15</v>
      </c>
      <c r="F191" s="12">
        <f t="shared" si="69"/>
        <v>15</v>
      </c>
      <c r="G191" s="49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9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9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9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578414.4</v>
      </c>
      <c r="E196" s="12">
        <f>D196</f>
        <v>578414.4</v>
      </c>
      <c r="F196" s="12">
        <f>D196</f>
        <v>578414.4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38560.959999999999</v>
      </c>
      <c r="E197" s="12">
        <f t="shared" ref="E197:F197" si="70">ROUND((E198*(E199/100*E200/100*E201/100)),2)</f>
        <v>38560.959999999999</v>
      </c>
      <c r="F197" s="12">
        <f t="shared" si="70"/>
        <v>38560.959999999999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9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9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107.4922196274</v>
      </c>
      <c r="E200" s="12">
        <f t="shared" si="71"/>
        <v>107.4922196274</v>
      </c>
      <c r="F200" s="12">
        <f t="shared" si="72"/>
        <v>107.4922196274</v>
      </c>
      <c r="G200" s="49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121.3277975141</v>
      </c>
      <c r="E201" s="12">
        <f t="shared" si="71"/>
        <v>121.3277975141</v>
      </c>
      <c r="F201" s="12">
        <f t="shared" si="72"/>
        <v>121.3277975141</v>
      </c>
      <c r="G201" s="49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15</v>
      </c>
      <c r="E202" s="12">
        <f t="shared" si="71"/>
        <v>15</v>
      </c>
      <c r="F202" s="12">
        <f t="shared" si="72"/>
        <v>15</v>
      </c>
      <c r="G202" s="49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9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9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9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123145.79999999999</v>
      </c>
      <c r="E207" s="12">
        <f>D207</f>
        <v>123145.79999999999</v>
      </c>
      <c r="F207" s="12">
        <f>D207</f>
        <v>123145.79999999999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8209.7199999999993</v>
      </c>
      <c r="E208" s="12">
        <f t="shared" ref="E208:F208" si="73">ROUND((E209*(E210/100*E211/100*E212/100)),2)</f>
        <v>8209.7199999999993</v>
      </c>
      <c r="F208" s="12">
        <f t="shared" si="73"/>
        <v>8209.7199999999993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9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9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106.8697617122</v>
      </c>
      <c r="E211" s="12">
        <f t="shared" si="74"/>
        <v>106.8697617122</v>
      </c>
      <c r="F211" s="12">
        <f t="shared" si="75"/>
        <v>106.8697617122</v>
      </c>
      <c r="G211" s="49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120.8326786082</v>
      </c>
      <c r="E212" s="12">
        <f t="shared" si="74"/>
        <v>120.8326786082</v>
      </c>
      <c r="F212" s="12">
        <f t="shared" si="75"/>
        <v>120.8326786082</v>
      </c>
      <c r="G212" s="49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15</v>
      </c>
      <c r="E213" s="12">
        <f t="shared" si="74"/>
        <v>15</v>
      </c>
      <c r="F213" s="12">
        <f t="shared" si="75"/>
        <v>15</v>
      </c>
      <c r="G213" s="49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9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9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9" t="s">
        <v>0</v>
      </c>
      <c r="D217" s="29" t="s">
        <v>0</v>
      </c>
      <c r="E217" s="29" t="s">
        <v>0</v>
      </c>
      <c r="F217" s="29" t="s">
        <v>0</v>
      </c>
      <c r="G217" s="36" t="s">
        <v>0</v>
      </c>
    </row>
    <row r="218" spans="1:7" ht="43.35" customHeight="1">
      <c r="A218" s="25" t="s">
        <v>299</v>
      </c>
      <c r="B218" s="29" t="s">
        <v>92</v>
      </c>
      <c r="C218" s="28" t="s">
        <v>88</v>
      </c>
      <c r="D218" s="12">
        <f>D219*D224</f>
        <v>57840</v>
      </c>
      <c r="E218" s="12">
        <f>D218</f>
        <v>57840</v>
      </c>
      <c r="F218" s="12">
        <f>D218</f>
        <v>57840</v>
      </c>
      <c r="G218" s="23" t="s">
        <v>295</v>
      </c>
    </row>
    <row r="219" spans="1:7" ht="42" customHeight="1">
      <c r="A219" s="25" t="s">
        <v>300</v>
      </c>
      <c r="B219" s="29" t="s">
        <v>95</v>
      </c>
      <c r="C219" s="28" t="s">
        <v>88</v>
      </c>
      <c r="D219" s="12">
        <f>ROUND((D220*(D221/100*D222/100*D223/100)),2)</f>
        <v>3856</v>
      </c>
      <c r="E219" s="12">
        <f t="shared" ref="E219:F219" si="76">ROUND((E220*(E221/100*E222/100*E223/100)),2)</f>
        <v>3856</v>
      </c>
      <c r="F219" s="12">
        <f t="shared" si="76"/>
        <v>3856</v>
      </c>
      <c r="G219" s="23" t="s">
        <v>296</v>
      </c>
    </row>
    <row r="220" spans="1:7" ht="12.75" customHeight="1">
      <c r="A220" s="25" t="s">
        <v>301</v>
      </c>
      <c r="B220" s="29" t="s">
        <v>98</v>
      </c>
      <c r="C220" s="28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1" t="s">
        <v>0</v>
      </c>
    </row>
    <row r="221" spans="1:7" ht="12.75" customHeight="1">
      <c r="A221" s="25" t="s">
        <v>302</v>
      </c>
      <c r="B221" s="29" t="s">
        <v>100</v>
      </c>
      <c r="C221" s="28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1" t="s">
        <v>0</v>
      </c>
    </row>
    <row r="222" spans="1:7" ht="12.75" customHeight="1">
      <c r="A222" s="25" t="s">
        <v>303</v>
      </c>
      <c r="B222" s="29" t="s">
        <v>103</v>
      </c>
      <c r="C222" s="28" t="s">
        <v>101</v>
      </c>
      <c r="D222" s="16">
        <f>D57</f>
        <v>107.7086804753</v>
      </c>
      <c r="E222" s="12">
        <f t="shared" si="77"/>
        <v>107.7086804753</v>
      </c>
      <c r="F222" s="12">
        <f t="shared" si="78"/>
        <v>107.7086804753</v>
      </c>
      <c r="G222" s="31" t="s">
        <v>0</v>
      </c>
    </row>
    <row r="223" spans="1:7" ht="12.75" customHeight="1">
      <c r="A223" s="25" t="s">
        <v>304</v>
      </c>
      <c r="B223" s="29" t="s">
        <v>105</v>
      </c>
      <c r="C223" s="28" t="s">
        <v>101</v>
      </c>
      <c r="D223" s="16">
        <f>D58</f>
        <v>119.6837146588</v>
      </c>
      <c r="E223" s="12">
        <f t="shared" si="77"/>
        <v>119.6837146588</v>
      </c>
      <c r="F223" s="12">
        <f t="shared" si="78"/>
        <v>119.6837146588</v>
      </c>
      <c r="G223" s="31" t="s">
        <v>0</v>
      </c>
    </row>
    <row r="224" spans="1:7" ht="28.9" customHeight="1">
      <c r="A224" s="25" t="s">
        <v>305</v>
      </c>
      <c r="B224" s="29" t="s">
        <v>107</v>
      </c>
      <c r="C224" s="28" t="s">
        <v>57</v>
      </c>
      <c r="D224" s="12">
        <f>Part1_1!K27</f>
        <v>15</v>
      </c>
      <c r="E224" s="12">
        <f t="shared" si="77"/>
        <v>15</v>
      </c>
      <c r="F224" s="12">
        <f t="shared" si="78"/>
        <v>15</v>
      </c>
      <c r="G224" s="31" t="s">
        <v>0</v>
      </c>
    </row>
    <row r="225" spans="1:7" ht="28.9" customHeight="1">
      <c r="A225" s="25" t="s">
        <v>306</v>
      </c>
      <c r="B225" s="29" t="s">
        <v>109</v>
      </c>
      <c r="C225" s="28" t="s">
        <v>88</v>
      </c>
      <c r="D225" s="12" t="s">
        <v>0</v>
      </c>
      <c r="E225" s="12" t="s">
        <v>0</v>
      </c>
      <c r="F225" s="12" t="s">
        <v>0</v>
      </c>
      <c r="G225" s="31" t="s">
        <v>0</v>
      </c>
    </row>
    <row r="226" spans="1:7" ht="28.9" customHeight="1">
      <c r="A226" s="25" t="s">
        <v>307</v>
      </c>
      <c r="B226" s="29" t="s">
        <v>111</v>
      </c>
      <c r="C226" s="28" t="s">
        <v>57</v>
      </c>
      <c r="D226" s="12" t="s">
        <v>0</v>
      </c>
      <c r="E226" s="12" t="s">
        <v>0</v>
      </c>
      <c r="F226" s="12" t="s">
        <v>0</v>
      </c>
      <c r="G226" s="31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9" t="s">
        <v>0</v>
      </c>
      <c r="D228" s="29" t="s">
        <v>0</v>
      </c>
      <c r="E228" s="29" t="s">
        <v>0</v>
      </c>
      <c r="F228" s="29" t="s">
        <v>0</v>
      </c>
      <c r="G228" s="31" t="s">
        <v>0</v>
      </c>
    </row>
    <row r="229" spans="1:7" ht="43.35" customHeight="1">
      <c r="A229" s="25" t="s">
        <v>253</v>
      </c>
      <c r="B229" s="29" t="s">
        <v>92</v>
      </c>
      <c r="C229" s="28" t="s">
        <v>88</v>
      </c>
      <c r="D229" s="12">
        <f>D230*D235</f>
        <v>31811.43</v>
      </c>
      <c r="E229" s="12">
        <f>D229</f>
        <v>31811.43</v>
      </c>
      <c r="F229" s="12">
        <f>D229</f>
        <v>31811.43</v>
      </c>
      <c r="G229" s="23" t="s">
        <v>262</v>
      </c>
    </row>
    <row r="230" spans="1:7" ht="37.5" customHeight="1">
      <c r="A230" s="25" t="s">
        <v>254</v>
      </c>
      <c r="B230" s="29" t="s">
        <v>95</v>
      </c>
      <c r="C230" s="28" t="s">
        <v>88</v>
      </c>
      <c r="D230" s="12">
        <f>ROUND((D231*(D232/100*D233/100*D234/100)),2)</f>
        <v>10603.81</v>
      </c>
      <c r="E230" s="12">
        <f t="shared" ref="E230:F230" si="79">ROUND((E231*(E232/100*E233/100*E234/100)),2)</f>
        <v>10603.81</v>
      </c>
      <c r="F230" s="12">
        <f t="shared" si="79"/>
        <v>10603.81</v>
      </c>
      <c r="G230" s="23" t="s">
        <v>263</v>
      </c>
    </row>
    <row r="231" spans="1:7" ht="12.75" customHeight="1">
      <c r="A231" s="25" t="s">
        <v>255</v>
      </c>
      <c r="B231" s="29" t="s">
        <v>98</v>
      </c>
      <c r="C231" s="28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6" t="s">
        <v>0</v>
      </c>
    </row>
    <row r="232" spans="1:7" ht="12.75" customHeight="1">
      <c r="A232" s="25" t="s">
        <v>256</v>
      </c>
      <c r="B232" s="29" t="s">
        <v>100</v>
      </c>
      <c r="C232" s="28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6" t="s">
        <v>0</v>
      </c>
    </row>
    <row r="233" spans="1:7" ht="12.75" customHeight="1">
      <c r="A233" s="25" t="s">
        <v>257</v>
      </c>
      <c r="B233" s="29" t="s">
        <v>103</v>
      </c>
      <c r="C233" s="28" t="s">
        <v>101</v>
      </c>
      <c r="D233" s="16">
        <f>D68</f>
        <v>118.6193997136</v>
      </c>
      <c r="E233" s="12">
        <f t="shared" si="80"/>
        <v>118.6193997136</v>
      </c>
      <c r="F233" s="12">
        <f t="shared" si="81"/>
        <v>118.6193997136</v>
      </c>
      <c r="G233" s="36" t="s">
        <v>0</v>
      </c>
    </row>
    <row r="234" spans="1:7" ht="12.75" customHeight="1">
      <c r="A234" s="25" t="s">
        <v>258</v>
      </c>
      <c r="B234" s="29" t="s">
        <v>105</v>
      </c>
      <c r="C234" s="28" t="s">
        <v>101</v>
      </c>
      <c r="D234" s="16">
        <f>D69</f>
        <v>118.0007027927</v>
      </c>
      <c r="E234" s="12">
        <f t="shared" si="80"/>
        <v>118.0007027927</v>
      </c>
      <c r="F234" s="12">
        <f t="shared" si="81"/>
        <v>118.0007027927</v>
      </c>
      <c r="G234" s="36" t="s">
        <v>0</v>
      </c>
    </row>
    <row r="235" spans="1:7" ht="28.9" customHeight="1">
      <c r="A235" s="25" t="s">
        <v>259</v>
      </c>
      <c r="B235" s="29" t="s">
        <v>107</v>
      </c>
      <c r="C235" s="28" t="s">
        <v>57</v>
      </c>
      <c r="D235" s="12">
        <f>Part1_1!K28</f>
        <v>3</v>
      </c>
      <c r="E235" s="12">
        <f t="shared" si="80"/>
        <v>3</v>
      </c>
      <c r="F235" s="12">
        <f t="shared" si="81"/>
        <v>3</v>
      </c>
      <c r="G235" s="36" t="s">
        <v>0</v>
      </c>
    </row>
    <row r="236" spans="1:7" ht="28.9" customHeight="1">
      <c r="A236" s="25" t="s">
        <v>260</v>
      </c>
      <c r="B236" s="29" t="s">
        <v>109</v>
      </c>
      <c r="C236" s="28" t="s">
        <v>88</v>
      </c>
      <c r="D236" s="12" t="s">
        <v>0</v>
      </c>
      <c r="E236" s="12" t="s">
        <v>0</v>
      </c>
      <c r="F236" s="12" t="s">
        <v>0</v>
      </c>
      <c r="G236" s="36" t="s">
        <v>0</v>
      </c>
    </row>
    <row r="237" spans="1:7" ht="28.9" customHeight="1">
      <c r="A237" s="25" t="s">
        <v>261</v>
      </c>
      <c r="B237" s="29" t="s">
        <v>111</v>
      </c>
      <c r="C237" s="28" t="s">
        <v>57</v>
      </c>
      <c r="D237" s="12" t="s">
        <v>0</v>
      </c>
      <c r="E237" s="12" t="s">
        <v>0</v>
      </c>
      <c r="F237" s="12" t="s">
        <v>0</v>
      </c>
      <c r="G237" s="36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9" t="s">
        <v>0</v>
      </c>
      <c r="D239" s="29" t="s">
        <v>0</v>
      </c>
      <c r="E239" s="29" t="s">
        <v>0</v>
      </c>
      <c r="F239" s="29" t="s">
        <v>0</v>
      </c>
      <c r="G239" s="36" t="s">
        <v>0</v>
      </c>
    </row>
    <row r="240" spans="1:7" ht="43.35" customHeight="1">
      <c r="A240" s="25" t="s">
        <v>266</v>
      </c>
      <c r="B240" s="29" t="s">
        <v>92</v>
      </c>
      <c r="C240" s="28" t="s">
        <v>88</v>
      </c>
      <c r="D240" s="12">
        <f>D241*D246</f>
        <v>31811.43</v>
      </c>
      <c r="E240" s="12">
        <f>D240</f>
        <v>31811.43</v>
      </c>
      <c r="F240" s="12">
        <f>D240</f>
        <v>31811.43</v>
      </c>
      <c r="G240" s="23" t="s">
        <v>275</v>
      </c>
    </row>
    <row r="241" spans="1:8" ht="38.25" customHeight="1">
      <c r="A241" s="25" t="s">
        <v>267</v>
      </c>
      <c r="B241" s="29" t="s">
        <v>95</v>
      </c>
      <c r="C241" s="28" t="s">
        <v>88</v>
      </c>
      <c r="D241" s="12">
        <f>ROUND((D242*(D243/100*D244/100*D245/100)),2)</f>
        <v>10603.81</v>
      </c>
      <c r="E241" s="12">
        <f t="shared" ref="E241:F241" si="82">ROUND((E242*(E243/100*E244/100*E245/100)),2)</f>
        <v>10603.81</v>
      </c>
      <c r="F241" s="12">
        <f t="shared" si="82"/>
        <v>10603.81</v>
      </c>
      <c r="G241" s="23" t="s">
        <v>276</v>
      </c>
    </row>
    <row r="242" spans="1:8" ht="12.75" customHeight="1">
      <c r="A242" s="25" t="s">
        <v>268</v>
      </c>
      <c r="B242" s="29" t="s">
        <v>98</v>
      </c>
      <c r="C242" s="28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9" t="s">
        <v>0</v>
      </c>
    </row>
    <row r="243" spans="1:8" ht="12.75" customHeight="1">
      <c r="A243" s="25" t="s">
        <v>269</v>
      </c>
      <c r="B243" s="29" t="s">
        <v>100</v>
      </c>
      <c r="C243" s="28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9" t="s">
        <v>0</v>
      </c>
    </row>
    <row r="244" spans="1:8" ht="12.75" customHeight="1">
      <c r="A244" s="25" t="s">
        <v>270</v>
      </c>
      <c r="B244" s="29" t="s">
        <v>103</v>
      </c>
      <c r="C244" s="28" t="s">
        <v>101</v>
      </c>
      <c r="D244" s="16">
        <f>D79</f>
        <v>76.244664530700007</v>
      </c>
      <c r="E244" s="12">
        <f t="shared" si="83"/>
        <v>76.244664530700007</v>
      </c>
      <c r="F244" s="12">
        <f t="shared" si="84"/>
        <v>76.244664530700007</v>
      </c>
      <c r="G244" s="29" t="s">
        <v>0</v>
      </c>
    </row>
    <row r="245" spans="1:8" ht="12.75" customHeight="1">
      <c r="A245" s="25" t="s">
        <v>271</v>
      </c>
      <c r="B245" s="29" t="s">
        <v>105</v>
      </c>
      <c r="C245" s="28" t="s">
        <v>101</v>
      </c>
      <c r="D245" s="16">
        <f>D80</f>
        <v>123.3566331583</v>
      </c>
      <c r="E245" s="12">
        <f t="shared" si="83"/>
        <v>123.3566331583</v>
      </c>
      <c r="F245" s="12">
        <f t="shared" si="84"/>
        <v>123.3566331583</v>
      </c>
      <c r="G245" s="29" t="s">
        <v>0</v>
      </c>
    </row>
    <row r="246" spans="1:8" ht="28.9" customHeight="1">
      <c r="A246" s="25" t="s">
        <v>272</v>
      </c>
      <c r="B246" s="29" t="s">
        <v>107</v>
      </c>
      <c r="C246" s="28" t="s">
        <v>57</v>
      </c>
      <c r="D246" s="12">
        <f>Part1_1!K29</f>
        <v>3</v>
      </c>
      <c r="E246" s="12">
        <f t="shared" si="83"/>
        <v>3</v>
      </c>
      <c r="F246" s="12">
        <f t="shared" si="84"/>
        <v>3</v>
      </c>
      <c r="G246" s="29" t="s">
        <v>0</v>
      </c>
    </row>
    <row r="247" spans="1:8" ht="28.9" customHeight="1">
      <c r="A247" s="25" t="s">
        <v>273</v>
      </c>
      <c r="B247" s="29" t="s">
        <v>109</v>
      </c>
      <c r="C247" s="28" t="s">
        <v>88</v>
      </c>
      <c r="D247" s="12" t="s">
        <v>0</v>
      </c>
      <c r="E247" s="12" t="s">
        <v>0</v>
      </c>
      <c r="F247" s="12" t="s">
        <v>0</v>
      </c>
      <c r="G247" s="29" t="s">
        <v>0</v>
      </c>
    </row>
    <row r="248" spans="1:8" ht="28.9" customHeight="1">
      <c r="A248" s="25" t="s">
        <v>274</v>
      </c>
      <c r="B248" s="29" t="s">
        <v>111</v>
      </c>
      <c r="C248" s="28" t="s">
        <v>57</v>
      </c>
      <c r="D248" s="12" t="s">
        <v>0</v>
      </c>
      <c r="E248" s="12" t="s">
        <v>0</v>
      </c>
      <c r="F248" s="12" t="s">
        <v>0</v>
      </c>
      <c r="G248" s="29" t="s">
        <v>0</v>
      </c>
    </row>
    <row r="249" spans="1:8" ht="15.75">
      <c r="A249" s="13" t="s">
        <v>477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>
      <c r="A250" s="24" t="s">
        <v>478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>
      <c r="A251" s="25" t="s">
        <v>479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488</v>
      </c>
      <c r="H251">
        <f>D251+D262+D273+D284</f>
        <v>778717.07000000007</v>
      </c>
    </row>
    <row r="252" spans="1:8" ht="51">
      <c r="A252" s="25" t="s">
        <v>480</v>
      </c>
      <c r="B252" s="19" t="s">
        <v>95</v>
      </c>
      <c r="C252" s="18" t="s">
        <v>88</v>
      </c>
      <c r="D252" s="12">
        <f>ROUND((D253*(D254/100*D255/100*D256/100)),2)</f>
        <v>7518.03</v>
      </c>
      <c r="E252" s="12">
        <f t="shared" ref="E252:F252" si="85">ROUND((E253*(E254/100*E255/100*E256/100)),2)</f>
        <v>7518.03</v>
      </c>
      <c r="F252" s="12">
        <f t="shared" si="85"/>
        <v>7518.03</v>
      </c>
      <c r="G252" s="23" t="s">
        <v>489</v>
      </c>
    </row>
    <row r="253" spans="1:8" ht="12.75" customHeight="1">
      <c r="A253" s="25" t="s">
        <v>481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8" ht="12.75" customHeight="1">
      <c r="A254" s="25" t="s">
        <v>482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8" ht="12.75" customHeight="1">
      <c r="A255" s="25" t="s">
        <v>483</v>
      </c>
      <c r="B255" s="19" t="s">
        <v>103</v>
      </c>
      <c r="C255" s="18" t="s">
        <v>101</v>
      </c>
      <c r="D255" s="34">
        <v>201.73420950810001</v>
      </c>
      <c r="E255" s="12">
        <f t="shared" si="86"/>
        <v>201.73420950810001</v>
      </c>
      <c r="F255" s="12">
        <f t="shared" si="87"/>
        <v>201.73420950810001</v>
      </c>
      <c r="G255" s="26" t="s">
        <v>0</v>
      </c>
    </row>
    <row r="256" spans="1:8" ht="12.75" customHeight="1">
      <c r="A256" s="25" t="s">
        <v>484</v>
      </c>
      <c r="B256" s="19" t="s">
        <v>105</v>
      </c>
      <c r="C256" s="18" t="s">
        <v>101</v>
      </c>
      <c r="D256" s="16">
        <v>96.838417353599993</v>
      </c>
      <c r="E256" s="12">
        <f t="shared" si="86"/>
        <v>96.838417353599993</v>
      </c>
      <c r="F256" s="12">
        <f t="shared" si="87"/>
        <v>96.838417353599993</v>
      </c>
      <c r="G256" s="26" t="s">
        <v>0</v>
      </c>
    </row>
    <row r="257" spans="1:7" ht="28.9" customHeight="1">
      <c r="A257" s="25" t="s">
        <v>485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>
      <c r="A258" s="25" t="s">
        <v>486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>
      <c r="A259" s="25" t="s">
        <v>487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>
      <c r="A260" s="13" t="s">
        <v>492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4" t="s">
        <v>493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>
      <c r="A262" s="25" t="s">
        <v>494</v>
      </c>
      <c r="B262" s="19" t="s">
        <v>92</v>
      </c>
      <c r="C262" s="18" t="s">
        <v>88</v>
      </c>
      <c r="D262" s="12">
        <f>D263*D268-D269*D270</f>
        <v>149071.6</v>
      </c>
      <c r="E262" s="12">
        <f>D262</f>
        <v>149071.6</v>
      </c>
      <c r="F262" s="12">
        <f>D262</f>
        <v>149071.6</v>
      </c>
      <c r="G262" s="23" t="s">
        <v>490</v>
      </c>
    </row>
    <row r="263" spans="1:7" ht="51">
      <c r="A263" s="25" t="s">
        <v>495</v>
      </c>
      <c r="B263" s="19" t="s">
        <v>95</v>
      </c>
      <c r="C263" s="18" t="s">
        <v>88</v>
      </c>
      <c r="D263" s="12">
        <f>ROUND((D264*(D265/100*D266/100*D267/100)),2)</f>
        <v>7518.03</v>
      </c>
      <c r="E263" s="12">
        <f t="shared" ref="E263:F263" si="88">ROUND((E264*(E265/100*E266/100*E267/100)),2)</f>
        <v>7518.03</v>
      </c>
      <c r="F263" s="12">
        <f t="shared" si="88"/>
        <v>7518.03</v>
      </c>
      <c r="G263" s="23" t="s">
        <v>491</v>
      </c>
    </row>
    <row r="264" spans="1:7" ht="12.75" customHeight="1">
      <c r="A264" s="25" t="s">
        <v>496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>
      <c r="A265" s="25" t="s">
        <v>497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>
      <c r="A266" s="25" t="s">
        <v>498</v>
      </c>
      <c r="B266" s="19" t="s">
        <v>103</v>
      </c>
      <c r="C266" s="18" t="s">
        <v>101</v>
      </c>
      <c r="D266" s="12">
        <f t="shared" si="89"/>
        <v>201.73420950810001</v>
      </c>
      <c r="E266" s="12">
        <f t="shared" si="90"/>
        <v>201.73420950810001</v>
      </c>
      <c r="F266" s="12">
        <f t="shared" si="91"/>
        <v>201.73420950810001</v>
      </c>
      <c r="G266" s="19" t="s">
        <v>0</v>
      </c>
    </row>
    <row r="267" spans="1:7" ht="12.75" customHeight="1">
      <c r="A267" s="25" t="s">
        <v>499</v>
      </c>
      <c r="B267" s="19" t="s">
        <v>105</v>
      </c>
      <c r="C267" s="18" t="s">
        <v>101</v>
      </c>
      <c r="D267" s="12">
        <f t="shared" si="89"/>
        <v>96.838417353599993</v>
      </c>
      <c r="E267" s="12">
        <f t="shared" si="90"/>
        <v>96.838417353599993</v>
      </c>
      <c r="F267" s="12">
        <f t="shared" si="91"/>
        <v>96.838417353599993</v>
      </c>
      <c r="G267" s="19" t="s">
        <v>0</v>
      </c>
    </row>
    <row r="268" spans="1:7" ht="28.9" customHeight="1">
      <c r="A268" s="25" t="s">
        <v>500</v>
      </c>
      <c r="B268" s="19" t="s">
        <v>107</v>
      </c>
      <c r="C268" s="18" t="s">
        <v>57</v>
      </c>
      <c r="D268" s="12">
        <f>Part1_1!L31</f>
        <v>20</v>
      </c>
      <c r="E268" s="12">
        <f t="shared" ref="E268" si="92">D268</f>
        <v>20</v>
      </c>
      <c r="F268" s="12">
        <f t="shared" ref="F268" si="93">D268</f>
        <v>20</v>
      </c>
      <c r="G268" s="19" t="s">
        <v>0</v>
      </c>
    </row>
    <row r="269" spans="1:7" ht="28.9" customHeight="1">
      <c r="A269" s="25" t="s">
        <v>501</v>
      </c>
      <c r="B269" s="19" t="s">
        <v>109</v>
      </c>
      <c r="C269" s="18" t="s">
        <v>88</v>
      </c>
      <c r="D269" s="12">
        <v>64.45</v>
      </c>
      <c r="E269" s="12">
        <f>D269</f>
        <v>64.45</v>
      </c>
      <c r="F269" s="12">
        <f>D269</f>
        <v>64.45</v>
      </c>
      <c r="G269" s="19" t="s">
        <v>0</v>
      </c>
    </row>
    <row r="270" spans="1:7" ht="28.9" customHeight="1">
      <c r="A270" s="25" t="s">
        <v>502</v>
      </c>
      <c r="B270" s="19" t="s">
        <v>111</v>
      </c>
      <c r="C270" s="18" t="s">
        <v>57</v>
      </c>
      <c r="D270" s="12">
        <f>D268</f>
        <v>20</v>
      </c>
      <c r="E270" s="12">
        <f t="shared" ref="E270:F270" si="94">E268</f>
        <v>20</v>
      </c>
      <c r="F270" s="12">
        <f t="shared" si="94"/>
        <v>20</v>
      </c>
      <c r="G270" s="19" t="s">
        <v>0</v>
      </c>
    </row>
    <row r="271" spans="1:7" ht="15.75">
      <c r="A271" s="13" t="s">
        <v>503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4" t="s">
        <v>504</v>
      </c>
      <c r="B272" s="6" t="s">
        <v>277</v>
      </c>
      <c r="C272" s="49" t="s">
        <v>0</v>
      </c>
      <c r="D272" s="49" t="s">
        <v>0</v>
      </c>
      <c r="E272" s="49" t="s">
        <v>0</v>
      </c>
      <c r="F272" s="49" t="s">
        <v>0</v>
      </c>
      <c r="G272" s="49" t="s">
        <v>0</v>
      </c>
    </row>
    <row r="273" spans="1:7" ht="43.35" customHeight="1">
      <c r="A273" s="25" t="s">
        <v>505</v>
      </c>
      <c r="B273" s="49" t="s">
        <v>92</v>
      </c>
      <c r="C273" s="48" t="s">
        <v>88</v>
      </c>
      <c r="D273" s="12">
        <f>D274*D279</f>
        <v>413491.64999999997</v>
      </c>
      <c r="E273" s="12">
        <f>D273</f>
        <v>413491.64999999997</v>
      </c>
      <c r="F273" s="12">
        <f>D273</f>
        <v>413491.64999999997</v>
      </c>
      <c r="G273" s="23" t="s">
        <v>527</v>
      </c>
    </row>
    <row r="274" spans="1:7" ht="51">
      <c r="A274" s="25" t="s">
        <v>506</v>
      </c>
      <c r="B274" s="49" t="s">
        <v>95</v>
      </c>
      <c r="C274" s="48" t="s">
        <v>88</v>
      </c>
      <c r="D274" s="12">
        <f>ROUND((D275*(D276/100*D277/100*D278/100)),2)</f>
        <v>7518.03</v>
      </c>
      <c r="E274" s="12">
        <f t="shared" ref="E274:F274" si="95">ROUND((E275*(E276/100*E277/100*E278/100)),2)</f>
        <v>7518.03</v>
      </c>
      <c r="F274" s="12">
        <f t="shared" si="95"/>
        <v>7518.03</v>
      </c>
      <c r="G274" s="23" t="s">
        <v>489</v>
      </c>
    </row>
    <row r="275" spans="1:7" ht="12.75" customHeight="1">
      <c r="A275" s="25" t="s">
        <v>507</v>
      </c>
      <c r="B275" s="49" t="s">
        <v>98</v>
      </c>
      <c r="C275" s="48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9" t="s">
        <v>0</v>
      </c>
    </row>
    <row r="276" spans="1:7" ht="12.75" customHeight="1">
      <c r="A276" s="25" t="s">
        <v>508</v>
      </c>
      <c r="B276" s="49" t="s">
        <v>100</v>
      </c>
      <c r="C276" s="48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9" t="s">
        <v>0</v>
      </c>
    </row>
    <row r="277" spans="1:7" ht="12.75" customHeight="1">
      <c r="A277" s="25" t="s">
        <v>509</v>
      </c>
      <c r="B277" s="49" t="s">
        <v>103</v>
      </c>
      <c r="C277" s="48" t="s">
        <v>101</v>
      </c>
      <c r="D277" s="12">
        <f t="shared" si="96"/>
        <v>201.73420950810001</v>
      </c>
      <c r="E277" s="12">
        <f t="shared" si="97"/>
        <v>201.73420950810001</v>
      </c>
      <c r="F277" s="12">
        <f t="shared" si="98"/>
        <v>201.73420950810001</v>
      </c>
      <c r="G277" s="49" t="s">
        <v>0</v>
      </c>
    </row>
    <row r="278" spans="1:7" ht="12.75" customHeight="1">
      <c r="A278" s="25" t="s">
        <v>510</v>
      </c>
      <c r="B278" s="49" t="s">
        <v>105</v>
      </c>
      <c r="C278" s="48" t="s">
        <v>101</v>
      </c>
      <c r="D278" s="12">
        <f t="shared" si="96"/>
        <v>96.838417353599993</v>
      </c>
      <c r="E278" s="12">
        <f t="shared" si="97"/>
        <v>96.838417353599993</v>
      </c>
      <c r="F278" s="12">
        <f t="shared" si="98"/>
        <v>96.838417353599993</v>
      </c>
      <c r="G278" s="49" t="s">
        <v>0</v>
      </c>
    </row>
    <row r="279" spans="1:7" ht="28.9" customHeight="1">
      <c r="A279" s="25" t="s">
        <v>511</v>
      </c>
      <c r="B279" s="49" t="s">
        <v>107</v>
      </c>
      <c r="C279" s="48" t="s">
        <v>57</v>
      </c>
      <c r="D279" s="12">
        <f>Part1_1!K32</f>
        <v>55</v>
      </c>
      <c r="E279" s="12">
        <f>D279</f>
        <v>55</v>
      </c>
      <c r="F279" s="12">
        <f>D279</f>
        <v>55</v>
      </c>
      <c r="G279" s="49" t="s">
        <v>0</v>
      </c>
    </row>
    <row r="280" spans="1:7" ht="28.9" customHeight="1">
      <c r="A280" s="25" t="s">
        <v>512</v>
      </c>
      <c r="B280" s="49" t="s">
        <v>109</v>
      </c>
      <c r="C280" s="48" t="s">
        <v>88</v>
      </c>
      <c r="D280" s="12" t="s">
        <v>0</v>
      </c>
      <c r="E280" s="12" t="s">
        <v>0</v>
      </c>
      <c r="F280" s="12" t="s">
        <v>0</v>
      </c>
      <c r="G280" s="49" t="s">
        <v>0</v>
      </c>
    </row>
    <row r="281" spans="1:7" ht="28.9" customHeight="1">
      <c r="A281" s="25" t="s">
        <v>513</v>
      </c>
      <c r="B281" s="49" t="s">
        <v>111</v>
      </c>
      <c r="C281" s="48" t="s">
        <v>57</v>
      </c>
      <c r="D281" s="12" t="s">
        <v>0</v>
      </c>
      <c r="E281" s="12" t="s">
        <v>0</v>
      </c>
      <c r="F281" s="12" t="s">
        <v>0</v>
      </c>
      <c r="G281" s="49" t="s">
        <v>0</v>
      </c>
    </row>
    <row r="282" spans="1:7" ht="15.75">
      <c r="A282" s="13" t="s">
        <v>514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515</v>
      </c>
      <c r="B283" s="6" t="s">
        <v>277</v>
      </c>
      <c r="C283" s="49" t="s">
        <v>0</v>
      </c>
      <c r="D283" s="49" t="s">
        <v>0</v>
      </c>
      <c r="E283" s="49" t="s">
        <v>0</v>
      </c>
      <c r="F283" s="49" t="s">
        <v>0</v>
      </c>
      <c r="G283" s="49" t="s">
        <v>0</v>
      </c>
    </row>
    <row r="284" spans="1:7" ht="43.35" customHeight="1">
      <c r="A284" s="25" t="s">
        <v>516</v>
      </c>
      <c r="B284" s="49" t="s">
        <v>92</v>
      </c>
      <c r="C284" s="48" t="s">
        <v>88</v>
      </c>
      <c r="D284" s="12">
        <f>D285*D290-D291*D292</f>
        <v>216153.82</v>
      </c>
      <c r="E284" s="12">
        <f>D284</f>
        <v>216153.82</v>
      </c>
      <c r="F284" s="12">
        <f>D284</f>
        <v>216153.82</v>
      </c>
      <c r="G284" s="23" t="s">
        <v>525</v>
      </c>
    </row>
    <row r="285" spans="1:7" ht="51">
      <c r="A285" s="25" t="s">
        <v>517</v>
      </c>
      <c r="B285" s="49" t="s">
        <v>95</v>
      </c>
      <c r="C285" s="48" t="s">
        <v>88</v>
      </c>
      <c r="D285" s="12">
        <f>ROUND((D286*(D287/100*D288/100*D289/100)),2)</f>
        <v>7518.03</v>
      </c>
      <c r="E285" s="12">
        <f t="shared" ref="E285:F285" si="99">ROUND((E286*(E287/100*E288/100*E289/100)),2)</f>
        <v>7518.03</v>
      </c>
      <c r="F285" s="12">
        <f t="shared" si="99"/>
        <v>7518.03</v>
      </c>
      <c r="G285" s="23" t="s">
        <v>526</v>
      </c>
    </row>
    <row r="286" spans="1:7" ht="12.75" customHeight="1">
      <c r="A286" s="25" t="s">
        <v>518</v>
      </c>
      <c r="B286" s="49" t="s">
        <v>98</v>
      </c>
      <c r="C286" s="48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9" t="s">
        <v>0</v>
      </c>
    </row>
    <row r="287" spans="1:7" ht="12.75" customHeight="1">
      <c r="A287" s="25" t="s">
        <v>519</v>
      </c>
      <c r="B287" s="49" t="s">
        <v>100</v>
      </c>
      <c r="C287" s="48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9" t="s">
        <v>0</v>
      </c>
    </row>
    <row r="288" spans="1:7" ht="12.75" customHeight="1">
      <c r="A288" s="25" t="s">
        <v>520</v>
      </c>
      <c r="B288" s="49" t="s">
        <v>103</v>
      </c>
      <c r="C288" s="48" t="s">
        <v>101</v>
      </c>
      <c r="D288" s="12">
        <f t="shared" si="100"/>
        <v>201.73420950810001</v>
      </c>
      <c r="E288" s="12">
        <f t="shared" si="101"/>
        <v>201.73420950810001</v>
      </c>
      <c r="F288" s="12">
        <f t="shared" si="102"/>
        <v>201.73420950810001</v>
      </c>
      <c r="G288" s="49" t="s">
        <v>0</v>
      </c>
    </row>
    <row r="289" spans="1:9" ht="12.75" customHeight="1">
      <c r="A289" s="25" t="s">
        <v>521</v>
      </c>
      <c r="B289" s="49" t="s">
        <v>105</v>
      </c>
      <c r="C289" s="48" t="s">
        <v>101</v>
      </c>
      <c r="D289" s="12">
        <f t="shared" si="100"/>
        <v>96.838417353599993</v>
      </c>
      <c r="E289" s="12">
        <f t="shared" si="101"/>
        <v>96.838417353599993</v>
      </c>
      <c r="F289" s="12">
        <f t="shared" si="102"/>
        <v>96.838417353599993</v>
      </c>
      <c r="G289" s="49" t="s">
        <v>0</v>
      </c>
    </row>
    <row r="290" spans="1:9" ht="28.9" customHeight="1">
      <c r="A290" s="25" t="s">
        <v>522</v>
      </c>
      <c r="B290" s="49" t="s">
        <v>107</v>
      </c>
      <c r="C290" s="48" t="s">
        <v>57</v>
      </c>
      <c r="D290" s="12">
        <f>Part1_1!L33</f>
        <v>29</v>
      </c>
      <c r="E290" s="12">
        <f t="shared" si="101"/>
        <v>29</v>
      </c>
      <c r="F290" s="12">
        <f t="shared" si="102"/>
        <v>29</v>
      </c>
      <c r="G290" s="49" t="s">
        <v>0</v>
      </c>
    </row>
    <row r="291" spans="1:9" ht="28.9" customHeight="1">
      <c r="A291" s="25" t="s">
        <v>523</v>
      </c>
      <c r="B291" s="49" t="s">
        <v>109</v>
      </c>
      <c r="C291" s="48" t="s">
        <v>88</v>
      </c>
      <c r="D291" s="12">
        <f>D269</f>
        <v>64.45</v>
      </c>
      <c r="E291" s="12">
        <f>D291</f>
        <v>64.45</v>
      </c>
      <c r="F291" s="12">
        <f>D291</f>
        <v>64.45</v>
      </c>
      <c r="G291" s="49" t="s">
        <v>0</v>
      </c>
    </row>
    <row r="292" spans="1:9" ht="28.9" customHeight="1">
      <c r="A292" s="25" t="s">
        <v>524</v>
      </c>
      <c r="B292" s="49" t="s">
        <v>111</v>
      </c>
      <c r="C292" s="48" t="s">
        <v>57</v>
      </c>
      <c r="D292" s="12">
        <f>D290</f>
        <v>29</v>
      </c>
      <c r="E292" s="12">
        <f t="shared" ref="E292:F292" si="103">E290</f>
        <v>29</v>
      </c>
      <c r="F292" s="12">
        <f t="shared" si="103"/>
        <v>29</v>
      </c>
      <c r="G292" s="49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645952.06999999844</v>
      </c>
      <c r="E293" s="12">
        <f>D293</f>
        <v>645952.06999999844</v>
      </c>
      <c r="F293" s="12">
        <f>D293</f>
        <v>645952.06999999844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14441640</v>
      </c>
      <c r="E295" s="12">
        <f>E293+E6</f>
        <v>14431947.16</v>
      </c>
      <c r="F295" s="12">
        <f>F293+F6</f>
        <v>14431947.16</v>
      </c>
      <c r="G295" s="19" t="s">
        <v>154</v>
      </c>
    </row>
    <row r="297" spans="1:9">
      <c r="D297">
        <v>14441640</v>
      </c>
    </row>
    <row r="299" spans="1:9">
      <c r="D299">
        <f>D295-D297</f>
        <v>0</v>
      </c>
    </row>
    <row r="300" spans="1:9">
      <c r="E300" s="61"/>
    </row>
    <row r="301" spans="1:9">
      <c r="C301" s="5"/>
    </row>
    <row r="302" spans="1:9">
      <c r="C302" s="5"/>
      <c r="I302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2" t="s">
        <v>155</v>
      </c>
      <c r="B2" s="72"/>
      <c r="C2" s="72"/>
    </row>
    <row r="3" spans="1:3" ht="11.45" customHeight="1">
      <c r="A3" s="64" t="s">
        <v>0</v>
      </c>
      <c r="B3" s="64"/>
      <c r="C3" s="64"/>
    </row>
    <row r="4" spans="1:3" ht="21.6" customHeight="1">
      <c r="A4" s="64" t="s">
        <v>156</v>
      </c>
      <c r="B4" s="64"/>
      <c r="C4" s="64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4" t="s">
        <v>0</v>
      </c>
      <c r="B8" s="64"/>
      <c r="C8" s="64"/>
    </row>
    <row r="9" spans="1:3" ht="21.6" customHeight="1">
      <c r="A9" s="80" t="s">
        <v>163</v>
      </c>
      <c r="B9" s="80"/>
      <c r="C9" s="80"/>
    </row>
    <row r="10" spans="1:3" ht="12.75" customHeight="1">
      <c r="A10" s="10" t="s">
        <v>34</v>
      </c>
      <c r="B10" s="81" t="s">
        <v>164</v>
      </c>
      <c r="C10" s="81"/>
    </row>
    <row r="11" spans="1:3" ht="12.75" customHeight="1">
      <c r="A11" s="10" t="s">
        <v>35</v>
      </c>
      <c r="B11" s="81" t="s">
        <v>165</v>
      </c>
      <c r="C11" s="81"/>
    </row>
    <row r="12" spans="1:3" ht="11.45" customHeight="1">
      <c r="A12" s="64" t="s">
        <v>0</v>
      </c>
      <c r="B12" s="64"/>
      <c r="C12" s="64"/>
    </row>
    <row r="13" spans="1:3" ht="21.6" customHeight="1">
      <c r="A13" s="80" t="s">
        <v>166</v>
      </c>
      <c r="B13" s="80"/>
      <c r="C13" s="80"/>
    </row>
    <row r="14" spans="1:3" ht="12.75" customHeight="1">
      <c r="A14" s="10" t="s">
        <v>34</v>
      </c>
      <c r="B14" s="81" t="s">
        <v>167</v>
      </c>
      <c r="C14" s="81"/>
    </row>
    <row r="15" spans="1:3" ht="11.45" customHeight="1">
      <c r="A15" s="64" t="s">
        <v>0</v>
      </c>
      <c r="B15" s="64"/>
      <c r="C15" s="64"/>
    </row>
    <row r="16" spans="1:3" ht="29.45" customHeight="1">
      <c r="A16" s="72" t="s">
        <v>168</v>
      </c>
      <c r="B16" s="72"/>
      <c r="C16" s="72"/>
    </row>
    <row r="17" spans="1:3" ht="10.35" customHeight="1">
      <c r="A17" s="78" t="s">
        <v>0</v>
      </c>
      <c r="B17" s="78"/>
      <c r="C17" s="78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2022-02-14T07:03:51Z</dcterms:modified>
</cp:coreProperties>
</file>