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9440" windowHeight="972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calcId="145621"/>
  <fileRecoveryPr repairLoad="1"/>
</workbook>
</file>

<file path=xl/calcChain.xml><?xml version="1.0" encoding="utf-8"?>
<calcChain xmlns="http://schemas.openxmlformats.org/spreadsheetml/2006/main">
  <c r="I181" i="1" l="1"/>
  <c r="I179" i="1"/>
  <c r="J178" i="1"/>
  <c r="B178" i="1"/>
  <c r="B181" i="1" s="1"/>
  <c r="I177" i="1"/>
  <c r="B177" i="1"/>
  <c r="I175" i="1"/>
  <c r="J174" i="1"/>
  <c r="G174" i="1"/>
  <c r="I174" i="1" s="1"/>
  <c r="B174" i="1"/>
  <c r="B176" i="1" s="1"/>
  <c r="I173" i="1"/>
  <c r="I171" i="1"/>
  <c r="J170" i="1"/>
  <c r="B170" i="1"/>
  <c r="B173" i="1" s="1"/>
  <c r="I169" i="1"/>
  <c r="B169" i="1"/>
  <c r="I168" i="1"/>
  <c r="B168" i="1"/>
  <c r="I167" i="1"/>
  <c r="B167" i="1"/>
  <c r="I165" i="1"/>
  <c r="J164" i="1"/>
  <c r="G164" i="1"/>
  <c r="I164" i="1" s="1"/>
  <c r="B164" i="1"/>
  <c r="B166" i="1" s="1"/>
  <c r="I163" i="1"/>
  <c r="I162" i="1"/>
  <c r="I161" i="1"/>
  <c r="B160" i="1"/>
  <c r="I159" i="1"/>
  <c r="B159" i="1"/>
  <c r="G158" i="1"/>
  <c r="I158" i="1" s="1"/>
  <c r="B158" i="1"/>
  <c r="B163" i="1" s="1"/>
  <c r="I157" i="1"/>
  <c r="I156" i="1"/>
  <c r="I155" i="1"/>
  <c r="I153" i="1"/>
  <c r="B153" i="1"/>
  <c r="J152" i="1"/>
  <c r="I152" i="1"/>
  <c r="B152" i="1"/>
  <c r="I151" i="1"/>
  <c r="I150" i="1"/>
  <c r="I149" i="1"/>
  <c r="I147" i="1"/>
  <c r="B146" i="1"/>
  <c r="I145" i="1"/>
  <c r="B145" i="1"/>
  <c r="I144" i="1"/>
  <c r="B144" i="1"/>
  <c r="I143" i="1"/>
  <c r="B143" i="1"/>
  <c r="I141" i="1"/>
  <c r="I140" i="1"/>
  <c r="B140" i="1"/>
  <c r="I138" i="1"/>
  <c r="I137" i="1"/>
  <c r="B136" i="1"/>
  <c r="I135" i="1"/>
  <c r="B135" i="1"/>
  <c r="J134" i="1"/>
  <c r="I134" i="1"/>
  <c r="B134" i="1"/>
  <c r="I133" i="1"/>
  <c r="I132" i="1"/>
  <c r="I131" i="1"/>
  <c r="I129" i="1"/>
  <c r="B128" i="1"/>
  <c r="I127" i="1"/>
  <c r="B127" i="1"/>
  <c r="I126" i="1"/>
  <c r="B126" i="1"/>
  <c r="I125" i="1"/>
  <c r="B125" i="1"/>
  <c r="I123" i="1"/>
  <c r="J122" i="1"/>
  <c r="G122" i="1"/>
  <c r="I122" i="1" s="1"/>
  <c r="B122" i="1"/>
  <c r="B124" i="1" s="1"/>
  <c r="I121" i="1"/>
  <c r="I120" i="1"/>
  <c r="I119" i="1"/>
  <c r="B118" i="1"/>
  <c r="I117" i="1"/>
  <c r="B117" i="1"/>
  <c r="G116" i="1"/>
  <c r="I116" i="1" s="1"/>
  <c r="B116" i="1"/>
  <c r="B121" i="1" s="1"/>
  <c r="I115" i="1"/>
  <c r="I114" i="1"/>
  <c r="I113" i="1"/>
  <c r="B112" i="1"/>
  <c r="I111" i="1"/>
  <c r="B111" i="1"/>
  <c r="G110" i="1"/>
  <c r="I110" i="1" s="1"/>
  <c r="B110" i="1"/>
  <c r="B115" i="1" s="1"/>
  <c r="I109" i="1"/>
  <c r="I108" i="1"/>
  <c r="I107" i="1"/>
  <c r="B106" i="1"/>
  <c r="I105" i="1"/>
  <c r="B105" i="1"/>
  <c r="B104" i="1"/>
  <c r="B109" i="1" s="1"/>
  <c r="I103" i="1"/>
  <c r="I102" i="1"/>
  <c r="I101" i="1"/>
  <c r="B100" i="1"/>
  <c r="I99" i="1"/>
  <c r="B99" i="1"/>
  <c r="B98" i="1"/>
  <c r="B103" i="1" s="1"/>
  <c r="I97" i="1"/>
  <c r="I96" i="1"/>
  <c r="I95" i="1"/>
  <c r="B94" i="1"/>
  <c r="I93" i="1"/>
  <c r="B93" i="1"/>
  <c r="B92" i="1"/>
  <c r="B97" i="1" s="1"/>
  <c r="I91" i="1"/>
  <c r="I90" i="1"/>
  <c r="I89" i="1"/>
  <c r="B88" i="1"/>
  <c r="I87" i="1"/>
  <c r="B87" i="1"/>
  <c r="B86" i="1"/>
  <c r="B91" i="1" s="1"/>
  <c r="I85" i="1"/>
  <c r="I84" i="1"/>
  <c r="B83" i="1"/>
  <c r="B81" i="1"/>
  <c r="B80" i="1"/>
  <c r="B85" i="1" s="1"/>
  <c r="I79" i="1"/>
  <c r="I78" i="1"/>
  <c r="I77" i="1"/>
  <c r="B76" i="1"/>
  <c r="I75" i="1"/>
  <c r="B75" i="1"/>
  <c r="B74" i="1"/>
  <c r="B79" i="1" s="1"/>
  <c r="I73" i="1"/>
  <c r="I72" i="1"/>
  <c r="I71" i="1"/>
  <c r="B70" i="1"/>
  <c r="I69" i="1"/>
  <c r="B69" i="1"/>
  <c r="G68" i="1"/>
  <c r="I68" i="1" s="1"/>
  <c r="B68" i="1"/>
  <c r="B73" i="1" s="1"/>
  <c r="I67" i="1"/>
  <c r="I66" i="1"/>
  <c r="I65" i="1"/>
  <c r="B64" i="1"/>
  <c r="I63" i="1"/>
  <c r="B63" i="1"/>
  <c r="G62" i="1"/>
  <c r="I62" i="1" s="1"/>
  <c r="B62" i="1"/>
  <c r="B67" i="1" s="1"/>
  <c r="G48" i="1"/>
  <c r="F48" i="1"/>
  <c r="I47" i="1"/>
  <c r="G47" i="1"/>
  <c r="F47" i="1"/>
  <c r="J46" i="1"/>
  <c r="H46" i="1"/>
  <c r="G178" i="1" s="1"/>
  <c r="I178" i="1" s="1"/>
  <c r="J45" i="1"/>
  <c r="H45" i="1"/>
  <c r="J44" i="1"/>
  <c r="H44" i="1"/>
  <c r="G170" i="1" s="1"/>
  <c r="I170" i="1" s="1"/>
  <c r="J43" i="1"/>
  <c r="H43" i="1"/>
  <c r="J42" i="1"/>
  <c r="H42" i="1"/>
  <c r="J41" i="1"/>
  <c r="H41" i="1"/>
  <c r="G152" i="1" s="1"/>
  <c r="J40" i="1"/>
  <c r="H40" i="1"/>
  <c r="G146" i="1" s="1"/>
  <c r="I146" i="1" s="1"/>
  <c r="J39" i="1"/>
  <c r="H39" i="1"/>
  <c r="G140" i="1" s="1"/>
  <c r="J38" i="1"/>
  <c r="H38" i="1"/>
  <c r="G134" i="1" s="1"/>
  <c r="J37" i="1"/>
  <c r="H37" i="1"/>
  <c r="G128" i="1" s="1"/>
  <c r="I128" i="1" s="1"/>
  <c r="J36" i="1"/>
  <c r="H36" i="1"/>
  <c r="J35" i="1"/>
  <c r="H35" i="1"/>
  <c r="J34" i="1"/>
  <c r="J33" i="1"/>
  <c r="H33" i="1"/>
  <c r="G104" i="1" s="1"/>
  <c r="I104" i="1" s="1"/>
  <c r="J32" i="1"/>
  <c r="H32" i="1"/>
  <c r="G98" i="1" s="1"/>
  <c r="I98" i="1" s="1"/>
  <c r="J31" i="1"/>
  <c r="H31" i="1"/>
  <c r="G92" i="1" s="1"/>
  <c r="I92" i="1" s="1"/>
  <c r="J30" i="1"/>
  <c r="H30" i="1"/>
  <c r="G86" i="1" s="1"/>
  <c r="I86" i="1" s="1"/>
  <c r="J29" i="1"/>
  <c r="H29" i="1"/>
  <c r="G80" i="1" s="1"/>
  <c r="I80" i="1" s="1"/>
  <c r="J28" i="1"/>
  <c r="H28" i="1"/>
  <c r="G74" i="1" s="1"/>
  <c r="I74" i="1" s="1"/>
  <c r="J27" i="1"/>
  <c r="H27" i="1"/>
  <c r="H47" i="1" s="1"/>
  <c r="J26" i="1"/>
  <c r="H26" i="1"/>
  <c r="F18" i="1"/>
  <c r="C54" i="1" s="1"/>
  <c r="A7" i="1"/>
  <c r="B130" i="1" l="1"/>
  <c r="B129" i="1"/>
  <c r="B148" i="1"/>
  <c r="B147" i="1"/>
  <c r="J47" i="1"/>
  <c r="B131" i="1"/>
  <c r="B132" i="1"/>
  <c r="B133" i="1"/>
  <c r="B139" i="1"/>
  <c r="B138" i="1"/>
  <c r="B137" i="1"/>
  <c r="B142" i="1"/>
  <c r="B141" i="1"/>
  <c r="B149" i="1"/>
  <c r="B150" i="1"/>
  <c r="B151" i="1"/>
  <c r="B157" i="1"/>
  <c r="B156" i="1"/>
  <c r="B155" i="1"/>
  <c r="B154" i="1"/>
  <c r="B171" i="1"/>
  <c r="B172" i="1"/>
  <c r="B179" i="1"/>
  <c r="B180" i="1"/>
  <c r="K27" i="1"/>
  <c r="B54" i="1" s="1"/>
  <c r="D54" i="1" s="1"/>
  <c r="B65" i="1"/>
  <c r="B66" i="1"/>
  <c r="B71" i="1"/>
  <c r="B72" i="1"/>
  <c r="B77" i="1"/>
  <c r="B78" i="1"/>
  <c r="B82" i="1"/>
  <c r="B84" i="1"/>
  <c r="B89" i="1"/>
  <c r="B90" i="1"/>
  <c r="B95" i="1"/>
  <c r="B96" i="1"/>
  <c r="B101" i="1"/>
  <c r="B102" i="1"/>
  <c r="B107" i="1"/>
  <c r="B108" i="1"/>
  <c r="B113" i="1"/>
  <c r="B114" i="1"/>
  <c r="B119" i="1"/>
  <c r="B120" i="1"/>
  <c r="B123" i="1"/>
  <c r="B161" i="1"/>
  <c r="B162" i="1"/>
  <c r="B165" i="1"/>
  <c r="B175" i="1"/>
</calcChain>
</file>

<file path=xl/sharedStrings.xml><?xml version="1.0" encoding="utf-8"?>
<sst xmlns="http://schemas.openxmlformats.org/spreadsheetml/2006/main" count="617" uniqueCount="256">
  <si>
    <t>УТВЕРЖДАЮ</t>
  </si>
  <si>
    <t>СОГЛАСОВАНО</t>
  </si>
  <si>
    <t>Директор государственного бюджетного учреждения</t>
  </si>
  <si>
    <t>Засместитель Министра социальной защиты населения Тверской области
_______________            И.Ю.Петрова
"28" февраля 2023 г.</t>
  </si>
  <si>
    <t>"Комплексный центр социального обслуживания населения" Молоковского района</t>
  </si>
  <si>
    <t>_____________А.А. Голубев
 "21"  февраля  2023 г.</t>
  </si>
  <si>
    <t>Отчет о выполнении государственного задания</t>
  </si>
  <si>
    <t>Государственное бюджетное учреждение</t>
  </si>
  <si>
    <t>(наименование государственного учреждения Тверской области)</t>
  </si>
  <si>
    <r>
      <t xml:space="preserve">за отчетный период с </t>
    </r>
    <r>
      <rPr>
        <u/>
        <sz val="10"/>
        <color indexed="56"/>
        <rFont val="Times New Roman"/>
      </rPr>
      <t>01.01.2022</t>
    </r>
    <r>
      <rPr>
        <sz val="10"/>
        <color indexed="2"/>
        <rFont val="Times New Roman"/>
      </rPr>
      <t xml:space="preserve"> </t>
    </r>
    <r>
      <rPr>
        <sz val="10"/>
        <rFont val="Times New Roman"/>
      </rPr>
      <t>по</t>
    </r>
    <r>
      <rPr>
        <sz val="10"/>
        <color indexed="18"/>
        <rFont val="Times New Roman"/>
      </rPr>
      <t xml:space="preserve"> 31</t>
    </r>
    <r>
      <rPr>
        <u/>
        <sz val="10"/>
        <color indexed="56"/>
        <rFont val="Times New Roman"/>
      </rPr>
      <t>.12.2022</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</si>
  <si>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</si>
  <si>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</si>
  <si>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</si>
  <si>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</si>
  <si>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</si>
  <si>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</si>
  <si>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</si>
  <si>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</si>
  <si>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</si>
  <si>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</si>
  <si>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</si>
  <si>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</si>
  <si>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</si>
  <si>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</si>
  <si>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</si>
  <si>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</si>
  <si>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</si>
  <si>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</si>
  <si>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r>
      <t>Индекс достижения показателей объема государственной услуги, выполнения работы (</t>
    </r>
    <r>
      <rPr>
        <sz val="10"/>
        <color indexed="4"/>
        <rFont val="Times New Roman"/>
      </rPr>
      <t>7</t>
    </r>
    <r>
      <rPr>
        <sz val="10"/>
        <rFont val="Times New Roman"/>
      </rPr>
      <t xml:space="preserve"> / </t>
    </r>
    <r>
      <rPr>
        <sz val="10"/>
        <color indexed="4"/>
        <rFont val="Times New Roman"/>
      </rPr>
      <t>6</t>
    </r>
    <r>
      <rPr>
        <sz val="10"/>
        <rFont val="Times New Roman"/>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</si>
  <si>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</si>
  <si>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</si>
  <si>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</si>
  <si>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</si>
  <si>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</si>
  <si>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</si>
  <si>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</si>
  <si>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Человек</t>
  </si>
  <si>
    <t>880000О.99.0.АЭ22АА10000</t>
  </si>
  <si>
    <r>
      <t xml:space="preserve">Государственная услуга 2 (Предоставление социального обслуживания в форме на дому (условия оказание - очное) </t>
    </r>
    <r>
      <rPr>
        <i/>
        <sz val="11"/>
        <rFont val="Times New Roman"/>
      </rPr>
      <t>предоставление социально-бытовых услуг)</t>
    </r>
  </si>
  <si>
    <t>880000О.99.0.АЭ22АА19000</t>
  </si>
  <si>
    <r>
      <t xml:space="preserve">Государственная услуга 3 (Предоставление социального обслуживания в форме на дому (условия оказание - очное) </t>
    </r>
    <r>
      <rPr>
        <i/>
        <sz val="11"/>
        <rFont val="Times New Roman"/>
      </rPr>
      <t>предоставление социально-медицинских услуг)</t>
    </r>
  </si>
  <si>
    <t>880000О.99.0.АЭ22АА28000</t>
  </si>
  <si>
    <r>
      <t xml:space="preserve">Государственная услуга 4 (Предоставление социального обслуживания в форме на дому (условия оказание - очное) </t>
    </r>
    <r>
      <rPr>
        <i/>
        <sz val="11"/>
        <rFont val="Times New Roman"/>
      </rPr>
      <t>предоставление социально-психологических услуг)</t>
    </r>
  </si>
  <si>
    <t>880000О.99.0.АЭ22АА37000</t>
  </si>
  <si>
    <r>
      <t xml:space="preserve">Государственная услуга 5 (Предоставление социального обслуживания в форме на дому (условия оказание - очное) </t>
    </r>
    <r>
      <rPr>
        <i/>
        <sz val="11"/>
        <rFont val="Times New Roman"/>
      </rPr>
      <t>Предоставление социально-педагогических услуг)</t>
    </r>
  </si>
  <si>
    <t>880000О.99.0.АЭ22АА55000</t>
  </si>
  <si>
    <r>
      <t xml:space="preserve">Государственная услуга 6 (Предоставление социального обслуживания в форме на дому (условия оказание - очное) </t>
    </r>
    <r>
      <rPr>
        <i/>
        <sz val="11"/>
        <rFont val="Times New Roman"/>
      </rPr>
      <t>Предоставление социально-правовых услуг)</t>
    </r>
  </si>
  <si>
    <t>880000О.99.0.АЭ22АА64000</t>
  </si>
  <si>
    <r>
      <t xml:space="preserve">Государственная услуга 7 (Предоставление социального обслуживания в форме на дому (условия оказание - очное) </t>
    </r>
    <r>
      <rPr>
        <i/>
        <sz val="11"/>
        <rFont val="Times New Roman"/>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</si>
  <si>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870000О.99.0.АЭ25АА73000</t>
  </si>
  <si>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rPr>
      <t>предоставление срочных социальных услуг)</t>
    </r>
  </si>
  <si>
    <t>870000О.99.0.АЭ25АА78000</t>
  </si>
  <si>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rPr>
      <t xml:space="preserve"> предоставление срочных социальных услуг)</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</si>
  <si>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</si>
  <si>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870000О.99.0.АЭ25АА79000</t>
  </si>
  <si>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rPr>
      <t>предоставление срочных социальных услуг)</t>
    </r>
  </si>
  <si>
    <t>Гражданин при отсутствии работы и средств к существованию</t>
  </si>
  <si>
    <t>870000О.99.0.АЭ25АА77000</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</si>
  <si>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</si>
  <si>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Гражданин при наличии ребенка или детей (в том числе находящихся под опекой, попечительством), испытывающих трудности в социальной адаптации</t>
  </si>
  <si>
    <t>870000О.99.0.АЭ25АА76000</t>
  </si>
  <si>
    <r>
      <t xml:space="preserve">Государственная услуга 12 (Предоставление социального обслуживания в полустационарной форме (условия оказание - очное)  </t>
    </r>
    <r>
      <rPr>
        <i/>
        <sz val="11"/>
        <rFont val="Times New Roman"/>
      </rPr>
      <t>предоставление срочных социальных услуг)</t>
    </r>
  </si>
  <si>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</si>
  <si>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880000О.99.0.АЭ26АА10000</t>
  </si>
  <si>
    <t>Государственная услуга 13 (Предоставление социального обслуживания в форме на дому (условия оказание - очное) предоставление социально-бытовых услуг)</t>
  </si>
  <si>
    <t>880000О.99.0.АЭ26АА19000</t>
  </si>
  <si>
    <t>Государственная услуга 14 (Предоставление социального обслуживания в форме на дому (условия оказание - очное) предоставление социально-медицинских услуг)</t>
  </si>
  <si>
    <t>880000О.99.0.АЭ26АА28000</t>
  </si>
  <si>
    <r>
      <t>Государственная услуга 15 (Предоставление социального обслуживания в форме на дому (условия оказание - очное)</t>
    </r>
    <r>
      <rPr>
        <i/>
        <sz val="11"/>
        <rFont val="Times New Roman"/>
      </rPr>
      <t xml:space="preserve"> предоставление социально-психологических услуг)</t>
    </r>
  </si>
  <si>
    <t>880000О.99.0.АЭ26АА37000</t>
  </si>
  <si>
    <r>
      <t xml:space="preserve">Государственная услуга 16 (Предоставление социального обслуживания в форме на дому (условия оказание - очное) </t>
    </r>
    <r>
      <rPr>
        <i/>
        <sz val="11"/>
        <rFont val="Times New Roman"/>
      </rPr>
      <t>Предоставление социально-педагогических услуг)</t>
    </r>
  </si>
  <si>
    <t>880000О.99.0.АЭ26АА55000</t>
  </si>
  <si>
    <r>
      <t xml:space="preserve">Государственная услуга 17 (Предоставление социального обслуживания в форме на дому (условия оказание - очное) </t>
    </r>
    <r>
      <rPr>
        <i/>
        <sz val="11"/>
        <rFont val="Times New Roman"/>
      </rPr>
      <t>Предоставление социально-правовых услуг)</t>
    </r>
  </si>
  <si>
    <t>880000О.99.0.АЭ26АА64000</t>
  </si>
  <si>
    <r>
      <t xml:space="preserve">Государственная услуга 18 (Предоставление социального обслуживания в форме на дому (условия оказание - очное) </t>
    </r>
    <r>
      <rPr>
        <i/>
        <sz val="11"/>
        <rFont val="Times New Roman"/>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</si>
  <si>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22889000Р69100310002002</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</si>
  <si>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</si>
  <si>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</si>
  <si>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22879000Р69100410001002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</si>
  <si>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</si>
  <si>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</si>
  <si>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</si>
  <si>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</si>
  <si>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</si>
  <si>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</si>
  <si>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</si>
  <si>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</si>
  <si>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</si>
  <si>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</si>
  <si>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</si>
  <si>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</si>
  <si>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</si>
  <si>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</si>
  <si>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</si>
  <si>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</si>
  <si>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</si>
  <si>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</si>
  <si>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</si>
  <si>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</si>
  <si>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</si>
  <si>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</si>
  <si>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</si>
  <si>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rPr>
      <t>Государственная услуга 1</t>
    </r>
    <r>
      <rPr>
        <sz val="10"/>
        <rFont val="Times New Roman"/>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</si>
  <si>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</si>
  <si>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</si>
  <si>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</si>
  <si>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</si>
  <si>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</si>
  <si>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</si>
  <si>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</si>
  <si>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</si>
  <si>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</si>
  <si>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</si>
  <si>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</si>
  <si>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</si>
  <si>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</si>
  <si>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</si>
  <si>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rPr>
      <t>Государственная услуга 2</t>
    </r>
    <r>
      <rPr>
        <sz val="10"/>
        <rFont val="Times New Roman"/>
      </rPr>
      <t xml:space="preserve"> (Предоставление социального обслуживания в форме на дому (условия оказание - очное) </t>
    </r>
    <r>
      <rPr>
        <b/>
        <i/>
        <sz val="10"/>
        <rFont val="Times New Roman"/>
      </rPr>
      <t>предоставление социально-бытовых услуг)</t>
    </r>
  </si>
  <si>
    <t>2.2</t>
  </si>
  <si>
    <t>2.3</t>
  </si>
  <si>
    <t>2.4</t>
  </si>
  <si>
    <t>2.5</t>
  </si>
  <si>
    <t>2.6</t>
  </si>
  <si>
    <t>3.1</t>
  </si>
  <si>
    <r>
      <rPr>
        <b/>
        <sz val="10"/>
        <rFont val="Times New Roman"/>
      </rPr>
      <t>Государственная услуга 3</t>
    </r>
    <r>
      <rPr>
        <sz val="10"/>
        <rFont val="Times New Roman"/>
      </rPr>
      <t xml:space="preserve"> (Предоставление социального обслуживания в форме на дому (условия оказание - очное) </t>
    </r>
    <r>
      <rPr>
        <b/>
        <i/>
        <sz val="10"/>
        <rFont val="Times New Roman"/>
      </rPr>
      <t>предоставление социально-медицинских услуг)</t>
    </r>
  </si>
  <si>
    <t>3.2</t>
  </si>
  <si>
    <t>3.3</t>
  </si>
  <si>
    <t>3.4</t>
  </si>
  <si>
    <t>3.5</t>
  </si>
  <si>
    <t>3.6</t>
  </si>
  <si>
    <t>4.1</t>
  </si>
  <si>
    <r>
      <rPr>
        <b/>
        <sz val="10"/>
        <rFont val="Times New Roman"/>
      </rPr>
      <t xml:space="preserve">Государственная услуга 4 </t>
    </r>
    <r>
      <rPr>
        <sz val="10"/>
        <rFont val="Times New Roman"/>
      </rPr>
      <t xml:space="preserve">(Предоставление социального обслуживания в форме на дому (условия оказание - очное) </t>
    </r>
    <r>
      <rPr>
        <b/>
        <i/>
        <sz val="10"/>
        <rFont val="Times New Roman"/>
      </rPr>
      <t>предоставление социально-психологических услуг)</t>
    </r>
  </si>
  <si>
    <t>4.2</t>
  </si>
  <si>
    <t>4.3</t>
  </si>
  <si>
    <t>4.4</t>
  </si>
  <si>
    <t>4.5</t>
  </si>
  <si>
    <t>4.6</t>
  </si>
  <si>
    <t>5.1</t>
  </si>
  <si>
    <r>
      <rPr>
        <b/>
        <sz val="10"/>
        <rFont val="Times New Roman"/>
      </rPr>
      <t xml:space="preserve">Государственная услуга 5 </t>
    </r>
    <r>
      <rPr>
        <sz val="10"/>
        <rFont val="Times New Roman"/>
      </rPr>
      <t xml:space="preserve">(Предоставление социального обслуживания в форме на дому (условия оказание - очное) </t>
    </r>
    <r>
      <rPr>
        <b/>
        <i/>
        <sz val="10"/>
        <rFont val="Times New Roman"/>
      </rPr>
      <t>предоставление социально-педагогических услуг)</t>
    </r>
  </si>
  <si>
    <t>5.2</t>
  </si>
  <si>
    <t>5.3</t>
  </si>
  <si>
    <t>5.4</t>
  </si>
  <si>
    <t>5.5</t>
  </si>
  <si>
    <t>5.6</t>
  </si>
  <si>
    <t>6.1</t>
  </si>
  <si>
    <r>
      <rPr>
        <b/>
        <sz val="10"/>
        <rFont val="Times New Roman"/>
      </rPr>
      <t xml:space="preserve">Государственная услуга 6 </t>
    </r>
    <r>
      <rPr>
        <sz val="10"/>
        <rFont val="Times New Roman"/>
      </rPr>
      <t>(Предоставление социального обслуживания в форме на дому (условия оказание - очное)</t>
    </r>
    <r>
      <rPr>
        <b/>
        <i/>
        <sz val="10"/>
        <rFont val="Times New Roman"/>
      </rPr>
      <t xml:space="preserve"> предоставление социально-правовых услуг)</t>
    </r>
  </si>
  <si>
    <t>6.2</t>
  </si>
  <si>
    <t>6.3</t>
  </si>
  <si>
    <t>6.4</t>
  </si>
  <si>
    <t>6.5</t>
  </si>
  <si>
    <t>6.6</t>
  </si>
  <si>
    <t>7.1</t>
  </si>
  <si>
    <r>
      <rPr>
        <b/>
        <sz val="10"/>
        <rFont val="Times New Roman"/>
      </rPr>
      <t xml:space="preserve">Государственная услуга 7 </t>
    </r>
    <r>
      <rPr>
        <sz val="10"/>
        <rFont val="Times New Roman"/>
      </rPr>
      <t xml:space="preserve">(Предоставление социального обслуживания в форме на дому (условия оказание - очное)  </t>
    </r>
    <r>
      <rPr>
        <b/>
        <i/>
        <sz val="10"/>
        <rFont val="Times New Roman"/>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</si>
  <si>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7.2</t>
  </si>
  <si>
    <t>7.3</t>
  </si>
  <si>
    <t>7.4</t>
  </si>
  <si>
    <t>7.5</t>
  </si>
  <si>
    <t>7.6</t>
  </si>
  <si>
    <t>8.1</t>
  </si>
  <si>
    <r>
      <rPr>
        <b/>
        <sz val="10"/>
        <rFont val="Times New Roman"/>
      </rPr>
      <t xml:space="preserve">Государственная услуга 8 </t>
    </r>
    <r>
      <rPr>
        <sz val="10"/>
        <rFont val="Times New Roman"/>
      </rPr>
      <t xml:space="preserve">(Предоставление социального обслуживания в полустационарной форме (условия оказание - очное)  </t>
    </r>
    <r>
      <rPr>
        <b/>
        <i/>
        <sz val="10"/>
        <rFont val="Times New Roman"/>
      </rPr>
      <t>предоставление срочных социальных услуг)</t>
    </r>
  </si>
  <si>
    <t>8.2</t>
  </si>
  <si>
    <t>8.3</t>
  </si>
  <si>
    <t>8.4</t>
  </si>
  <si>
    <t>8.5</t>
  </si>
  <si>
    <t>8.6</t>
  </si>
  <si>
    <t>9.1</t>
  </si>
  <si>
    <r>
      <rPr>
        <b/>
        <sz val="10"/>
        <rFont val="Times New Roman"/>
      </rPr>
      <t xml:space="preserve">Государственная услуга 9 </t>
    </r>
    <r>
      <rPr>
        <sz val="10"/>
        <rFont val="Times New Roman"/>
      </rPr>
      <t xml:space="preserve">(Предоставление социального обслуживания в полустационарной форме (условия оказание - очное)  </t>
    </r>
    <r>
      <rPr>
        <b/>
        <i/>
        <sz val="10"/>
        <rFont val="Times New Roman"/>
      </rPr>
      <t>предоставление срочных социальных услуг)</t>
    </r>
  </si>
  <si>
    <t>9.2</t>
  </si>
  <si>
    <t>9.3</t>
  </si>
  <si>
    <t>9.4</t>
  </si>
  <si>
    <t>9.5</t>
  </si>
  <si>
    <t>9.6</t>
  </si>
  <si>
    <t>10.1</t>
  </si>
  <si>
    <r>
      <rPr>
        <b/>
        <sz val="10"/>
        <rFont val="Times New Roman"/>
      </rPr>
      <t xml:space="preserve">Государственная услуга 10 </t>
    </r>
    <r>
      <rPr>
        <sz val="10"/>
        <rFont val="Times New Roman"/>
      </rPr>
      <t xml:space="preserve">(Предоставление социального обслуживания в полустационарной форме (условия оказание - очное)  </t>
    </r>
    <r>
      <rPr>
        <b/>
        <i/>
        <sz val="10"/>
        <rFont val="Times New Roman"/>
      </rPr>
      <t>предоставление срочных социальных услуг)</t>
    </r>
  </si>
  <si>
    <t>10.2</t>
  </si>
  <si>
    <t>10.3</t>
  </si>
  <si>
    <t>10.4</t>
  </si>
  <si>
    <t>10.5</t>
  </si>
  <si>
    <t>10.6</t>
  </si>
  <si>
    <t>11.1</t>
  </si>
  <si>
    <r>
      <rPr>
        <b/>
        <sz val="10"/>
        <rFont val="Times New Roman"/>
      </rPr>
      <t xml:space="preserve">Государственная услуга 11 </t>
    </r>
    <r>
      <rPr>
        <sz val="10"/>
        <rFont val="Times New Roman"/>
      </rPr>
      <t xml:space="preserve">(Предоставление социального обслуживания в полустационарной форме (условия оказание - очное)  </t>
    </r>
    <r>
      <rPr>
        <b/>
        <i/>
        <sz val="10"/>
        <rFont val="Times New Roman"/>
      </rPr>
      <t>предоставление срочных социальных услуг)</t>
    </r>
  </si>
  <si>
    <t>11.2</t>
  </si>
  <si>
    <t>11.3</t>
  </si>
  <si>
    <t>11.4</t>
  </si>
  <si>
    <t>11.5</t>
  </si>
  <si>
    <t>11.6</t>
  </si>
  <si>
    <t>12.1</t>
  </si>
  <si>
    <r>
      <rPr>
        <b/>
        <sz val="10"/>
        <rFont val="Times New Roman"/>
      </rPr>
      <t xml:space="preserve">Государственная услуга 12 </t>
    </r>
    <r>
      <rPr>
        <sz val="10"/>
        <rFont val="Times New Roman"/>
      </rPr>
      <t xml:space="preserve">(Предоставление социального обслуживания в полустационарной форме (условия оказание - очное) </t>
    </r>
    <r>
      <rPr>
        <b/>
        <i/>
        <sz val="10"/>
        <rFont val="Times New Roman"/>
      </rPr>
      <t xml:space="preserve"> предоставление срочных социальных услуг)</t>
    </r>
  </si>
  <si>
    <t>12.2</t>
  </si>
  <si>
    <t>12.3</t>
  </si>
  <si>
    <t>12.4</t>
  </si>
  <si>
    <t>12.5</t>
  </si>
  <si>
    <t>12.6</t>
  </si>
  <si>
    <t>13.1</t>
  </si>
  <si>
    <r>
      <rPr>
        <b/>
        <sz val="10"/>
        <rFont val="Times New Roman"/>
      </rPr>
      <t xml:space="preserve">Государственная услуга 13 </t>
    </r>
    <r>
      <rPr>
        <sz val="10"/>
        <rFont val="Times New Roman"/>
      </rPr>
      <t>(Предоставление социального обслуживания в форме на дому (условия оказание - очное) предоставление социально-бытовых услуг)</t>
    </r>
  </si>
  <si>
    <t>13.2</t>
  </si>
  <si>
    <t>13.3</t>
  </si>
  <si>
    <t>13.4</t>
  </si>
  <si>
    <t>13.5</t>
  </si>
  <si>
    <t>13.6</t>
  </si>
  <si>
    <t>14.1</t>
  </si>
  <si>
    <r>
      <rPr>
        <b/>
        <sz val="10"/>
        <rFont val="Times New Roman"/>
      </rPr>
      <t xml:space="preserve">Государственная услуга 14 </t>
    </r>
    <r>
      <rPr>
        <sz val="10"/>
        <rFont val="Times New Roman"/>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rPr>
      <t>)</t>
    </r>
  </si>
  <si>
    <t>14.2</t>
  </si>
  <si>
    <t>14.3</t>
  </si>
  <si>
    <t>14.4</t>
  </si>
  <si>
    <t>14.5</t>
  </si>
  <si>
    <t>14.6</t>
  </si>
  <si>
    <t>15.1</t>
  </si>
  <si>
    <r>
      <rPr>
        <b/>
        <sz val="10"/>
        <rFont val="Times New Roman"/>
      </rPr>
      <t xml:space="preserve">Государственная услуга 15 </t>
    </r>
    <r>
      <rPr>
        <sz val="10"/>
        <rFont val="Times New Roman"/>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rPr>
      <t>)</t>
    </r>
  </si>
  <si>
    <t>15.2</t>
  </si>
  <si>
    <t>15.3</t>
  </si>
  <si>
    <t>15.4</t>
  </si>
  <si>
    <t>15.5</t>
  </si>
  <si>
    <t>15.6</t>
  </si>
  <si>
    <t>16.1</t>
  </si>
  <si>
    <r>
      <rPr>
        <b/>
        <sz val="10"/>
        <rFont val="Times New Roman"/>
      </rPr>
      <t xml:space="preserve">Государственная услуга 16 </t>
    </r>
    <r>
      <rPr>
        <sz val="10"/>
        <rFont val="Times New Roman"/>
      </rPr>
      <t>(Предоставление социального обслуживания в форме на дому (условия оказание - очное) Предоставление социально-педагогических услуг)</t>
    </r>
  </si>
  <si>
    <t>16.2</t>
  </si>
  <si>
    <t>16.3</t>
  </si>
  <si>
    <t>16.4</t>
  </si>
  <si>
    <t>16.5</t>
  </si>
  <si>
    <t>16.6</t>
  </si>
  <si>
    <t>17.1</t>
  </si>
  <si>
    <r>
      <rPr>
        <b/>
        <sz val="10"/>
        <rFont val="Times New Roman"/>
      </rPr>
      <t>Государственная услуга 17</t>
    </r>
    <r>
      <rPr>
        <sz val="10"/>
        <rFont val="Times New Roman"/>
      </rPr>
      <t xml:space="preserve"> (Предоставление социального обслуживания в форме на дому (условия оказание - очное) Предоставление социально-правовых услуг)</t>
    </r>
  </si>
  <si>
    <t>17.2</t>
  </si>
  <si>
    <t>17.3</t>
  </si>
  <si>
    <t>17.4</t>
  </si>
  <si>
    <t>17.5</t>
  </si>
  <si>
    <t>17.6</t>
  </si>
  <si>
    <t>18.1</t>
  </si>
  <si>
    <r>
      <rPr>
        <b/>
        <sz val="10"/>
        <rFont val="Times New Roman"/>
      </rPr>
      <t xml:space="preserve">Государственная услуга 18 </t>
    </r>
    <r>
      <rPr>
        <sz val="10"/>
        <rFont val="Times New Roman"/>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</si>
  <si>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18.2</t>
  </si>
  <si>
    <t>18.3</t>
  </si>
  <si>
    <t>18.4</t>
  </si>
  <si>
    <t>18.5</t>
  </si>
  <si>
    <t>18.6</t>
  </si>
  <si>
    <t>19.1</t>
  </si>
  <si>
    <r>
      <t xml:space="preserve">Государтвенная работа 1 </t>
    </r>
    <r>
      <rPr>
        <sz val="10"/>
        <rFont val="Times New Roman"/>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</si>
  <si>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</si>
  <si>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19.2</t>
  </si>
  <si>
    <t>Количество направлений деятельности в рамках межведомственного взаимодействия</t>
  </si>
  <si>
    <t>штук</t>
  </si>
  <si>
    <t>19.3</t>
  </si>
  <si>
    <t>Количество получателей, нуждающихся в социальном сопровождении</t>
  </si>
  <si>
    <t>семьи</t>
  </si>
  <si>
    <t>19.4</t>
  </si>
  <si>
    <t>Удовлетворенность получателей социальных услуг в оказанном социальном сопровождении</t>
  </si>
  <si>
    <t>20.1</t>
  </si>
  <si>
    <r>
      <t xml:space="preserve">Государтвенная работа 2 </t>
    </r>
    <r>
      <rPr>
        <sz val="10"/>
        <rFont val="Times New Roman"/>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</si>
  <si>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20.2</t>
  </si>
  <si>
    <t>20.3</t>
  </si>
  <si>
    <t>20.4</t>
  </si>
  <si>
    <t>21.1</t>
  </si>
  <si>
    <r>
      <t xml:space="preserve">Государтвенная работа 3 </t>
    </r>
    <r>
      <rPr>
        <sz val="10"/>
        <rFont val="Times New Roman"/>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</si>
  <si>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21.2</t>
  </si>
  <si>
    <t>21.3</t>
  </si>
  <si>
    <t>21.4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</si>
</sst>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0.0000"/>
    <numFmt numFmtId="169" formatCode="0.000"/>
  </numFmts>
  <fonts count="22" x14ac:knownFonts="1">
    <font>
      <sz val="11"/>
      <color theme="1"/>
      <name val="Calibri"/>
      <scheme val="minor"/>
    </font>
    <font>
      <sz val="10"/>
      <name val="Arial"/>
    </font>
    <font>
      <sz val="11"/>
      <name val="Calibri"/>
    </font>
    <font>
      <sz val="10"/>
      <color theme="1"/>
      <name val="Times New Roman"/>
    </font>
    <font>
      <sz val="10"/>
      <name val="Times New Roman"/>
    </font>
    <font>
      <sz val="12"/>
      <name val="Times New Roman"/>
    </font>
    <font>
      <b/>
      <u/>
      <sz val="10"/>
      <name val="Times New Roman"/>
    </font>
    <font>
      <b/>
      <u/>
      <sz val="10"/>
      <color indexed="2"/>
      <name val="Times New Roman"/>
    </font>
    <font>
      <sz val="10"/>
      <color indexed="2"/>
      <name val="Times New Roman"/>
    </font>
    <font>
      <sz val="11"/>
      <name val="Times New Roman"/>
    </font>
    <font>
      <sz val="14"/>
      <name val="Times New Roman"/>
    </font>
    <font>
      <sz val="11"/>
      <name val="Times New Roman"/>
    </font>
    <font>
      <sz val="14"/>
      <name val="Times New Roman"/>
    </font>
    <font>
      <sz val="10"/>
      <name val="Times New Roman"/>
    </font>
    <font>
      <sz val="11"/>
      <color theme="1"/>
      <name val="Times New Roman"/>
    </font>
    <font>
      <sz val="14"/>
      <color indexed="18"/>
      <name val="Times New Roman"/>
    </font>
    <font>
      <sz val="10"/>
      <color indexed="18"/>
      <name val="Times New Roman"/>
    </font>
    <font>
      <b/>
      <sz val="10"/>
      <name val="Times New Roman"/>
    </font>
    <font>
      <u/>
      <sz val="10"/>
      <color indexed="56"/>
      <name val="Times New Roman"/>
    </font>
    <font>
      <sz val="10"/>
      <color indexed="4"/>
      <name val="Times New Roman"/>
    </font>
    <font>
      <i/>
      <sz val="11"/>
      <name val="Times New Roman"/>
    </font>
    <font>
      <b/>
      <i/>
      <sz val="10"/>
      <name val="Times New Roman"/>
    </font>
  </fonts>
  <fills count="3">
    <fill>
      <patternFill patternType="none"/>
    </fill>
    <fill>
      <patternFill patternType="gray125"/>
    </fill>
    <fill>
      <patternFill patternType="solid">
        <fgColor theme="0"/>
        <bgColor theme="0"/>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9" fontId="2" fillId="0" borderId="0"/>
  </cellStyleXfs>
  <cellXfs count="71">
    <xf numFmtId="0" fontId="0" fillId="0" borderId="0" xfId="0"/>
    <xf numFmtId="0" fontId="3" fillId="0" borderId="0" xfId="0" applyFont="1"/>
    <xf numFmtId="2" fontId="3" fillId="0" borderId="0" xfId="0" applyNumberFormat="1" applyFont="1"/>
    <xf numFmtId="0" fontId="4" fillId="0" borderId="0" xfId="0" applyFont="1" applyAlignment="1">
      <alignment wrapText="1"/>
    </xf>
    <xf numFmtId="0" fontId="3" fillId="0" borderId="0" xfId="0" applyFont="1" applyAlignment="1">
      <alignment wrapText="1"/>
    </xf>
    <xf numFmtId="0" fontId="4" fillId="0" borderId="0" xfId="0" applyFont="1" applyAlignment="1">
      <alignment horizontal="right"/>
    </xf>
    <xf numFmtId="0" fontId="4"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2" fontId="4" fillId="0" borderId="0" xfId="2" applyNumberFormat="1" applyFont="1"/>
    <xf numFmtId="4" fontId="4"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4" fillId="0" borderId="0" xfId="0" applyNumberFormat="1" applyFont="1" applyAlignment="1">
      <alignment horizontal="center" vertical="center" wrapText="1"/>
    </xf>
    <xf numFmtId="0" fontId="8" fillId="0" borderId="0" xfId="0" applyFont="1" applyAlignment="1">
      <alignment vertical="top" wrapText="1"/>
    </xf>
    <xf numFmtId="2" fontId="8" fillId="0" borderId="0" xfId="0" applyNumberFormat="1" applyFont="1" applyAlignment="1">
      <alignment horizontal="left" vertical="top" wrapText="1"/>
    </xf>
    <xf numFmtId="2" fontId="4" fillId="0" borderId="2" xfId="0" applyNumberFormat="1" applyFont="1" applyBorder="1" applyAlignment="1">
      <alignment horizontal="center" vertical="center" wrapText="1"/>
    </xf>
    <xf numFmtId="0" fontId="10" fillId="2" borderId="0" xfId="0" applyFont="1" applyFill="1" applyAlignment="1">
      <alignment horizontal="center" vertical="center" wrapText="1"/>
    </xf>
    <xf numFmtId="0" fontId="11" fillId="2"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2" fontId="12"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168" fontId="10" fillId="0" borderId="2" xfId="0" applyNumberFormat="1" applyFont="1" applyBorder="1" applyAlignment="1">
      <alignment horizontal="center" vertical="center" wrapText="1"/>
    </xf>
    <xf numFmtId="0" fontId="4" fillId="0" borderId="5" xfId="0" applyFont="1" applyBorder="1" applyAlignment="1">
      <alignment horizontal="center" vertical="center" wrapText="1"/>
    </xf>
    <xf numFmtId="49" fontId="10" fillId="0" borderId="6"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2" fontId="14" fillId="0" borderId="2"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13"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vertical="center" wrapText="1"/>
    </xf>
    <xf numFmtId="3" fontId="15" fillId="0" borderId="2" xfId="0" applyNumberFormat="1" applyFont="1" applyBorder="1" applyAlignment="1">
      <alignment vertical="center" wrapText="1"/>
    </xf>
    <xf numFmtId="4" fontId="15" fillId="0" borderId="2" xfId="0" applyNumberFormat="1" applyFont="1" applyBorder="1" applyAlignment="1">
      <alignment vertical="center" wrapText="1"/>
    </xf>
    <xf numFmtId="0" fontId="16" fillId="0" borderId="2" xfId="0" applyFont="1" applyBorder="1" applyAlignment="1">
      <alignment vertical="center" wrapText="1"/>
    </xf>
    <xf numFmtId="3" fontId="3" fillId="0" borderId="0" xfId="0" applyNumberFormat="1" applyFont="1"/>
    <xf numFmtId="2" fontId="17" fillId="0" borderId="2" xfId="0" applyNumberFormat="1" applyFont="1" applyBorder="1" applyAlignment="1">
      <alignment horizontal="center" vertical="center" wrapText="1"/>
    </xf>
    <xf numFmtId="169" fontId="17" fillId="0" borderId="2" xfId="0" applyNumberFormat="1" applyFont="1" applyBorder="1" applyAlignment="1">
      <alignment horizontal="center" wrapText="1"/>
    </xf>
    <xf numFmtId="0" fontId="3" fillId="0" borderId="2" xfId="0" applyFont="1" applyBorder="1" applyAlignment="1">
      <alignment horizontal="center" vertical="center" wrapText="1"/>
    </xf>
    <xf numFmtId="0" fontId="4" fillId="0" borderId="4"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Border="1" applyAlignment="1">
      <alignment horizontal="center" vertical="center"/>
    </xf>
    <xf numFmtId="2" fontId="13" fillId="0" borderId="2"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13" fillId="0" borderId="2" xfId="0" applyFont="1" applyBorder="1" applyAlignment="1">
      <alignment horizontal="center" vertical="top" wrapText="1"/>
    </xf>
    <xf numFmtId="49" fontId="3" fillId="0" borderId="2" xfId="0" applyNumberFormat="1" applyFont="1" applyBorder="1" applyAlignment="1">
      <alignment horizontal="center" vertical="center"/>
    </xf>
    <xf numFmtId="0" fontId="13" fillId="0" borderId="2" xfId="0" applyFont="1" applyBorder="1" applyAlignment="1">
      <alignment horizontal="center" vertical="center"/>
    </xf>
    <xf numFmtId="4" fontId="3" fillId="0" borderId="2" xfId="0" applyNumberFormat="1" applyFont="1" applyBorder="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left" vertical="top"/>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7" fillId="0" borderId="2" xfId="0" applyFont="1" applyBorder="1" applyAlignment="1">
      <alignment horizontal="center" vertical="center" wrapText="1"/>
    </xf>
  </cellXfs>
  <cellStyles count="3">
    <cellStyle name="xl23" xfId="1"/>
    <cellStyle name="Обычный" xfId="0" builtinId="0"/>
    <cellStyle name="Процент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81"/>
  <sheetViews>
    <sheetView tabSelected="1" topLeftCell="D110" zoomScale="71" zoomScaleNormal="71" workbookViewId="0">
      <selection activeCell="A158" sqref="A158:XFD158"/>
    </sheetView>
  </sheetViews>
  <sheetFormatPr defaultRowHeight="12.75" customHeight="1" x14ac:dyDescent="0.25"/>
  <cols>
    <col min="1" max="1" width="7.85546875" style="1" customWidth="1"/>
    <col min="2" max="2" width="37.7109375" style="1" customWidth="1"/>
    <col min="3" max="3" width="42.85546875" style="1" customWidth="1"/>
    <col min="4" max="4" width="48.7109375" style="1" customWidth="1"/>
    <col min="5" max="7" width="37.7109375" style="1" customWidth="1"/>
    <col min="8" max="8" width="26.28515625" style="2" customWidth="1"/>
    <col min="9" max="9" width="33.140625" style="1" customWidth="1"/>
    <col min="10" max="10" width="23.140625" style="1" customWidth="1"/>
    <col min="11" max="11" width="28" style="1" customWidth="1"/>
    <col min="12" max="12" width="26.28515625" style="1" customWidth="1"/>
    <col min="13" max="257" width="9.140625" style="1" customWidth="1"/>
  </cols>
  <sheetData>
    <row r="1" spans="1:8" ht="15" x14ac:dyDescent="0.25">
      <c r="B1" s="3" t="s">
        <v>0</v>
      </c>
      <c r="C1" s="4"/>
      <c r="F1" s="3" t="s">
        <v>1</v>
      </c>
      <c r="G1" s="5"/>
    </row>
    <row r="2" spans="1:8" ht="30" customHeight="1" x14ac:dyDescent="0.25">
      <c r="B2" s="6" t="s">
        <v>2</v>
      </c>
      <c r="C2" s="7"/>
      <c r="F2" s="55" t="s">
        <v>3</v>
      </c>
      <c r="G2" s="5"/>
    </row>
    <row r="3" spans="1:8" ht="39" x14ac:dyDescent="0.25">
      <c r="B3" s="8" t="s">
        <v>4</v>
      </c>
      <c r="C3" s="7"/>
      <c r="F3" s="55"/>
      <c r="G3" s="5"/>
    </row>
    <row r="4" spans="1:8" ht="72" customHeight="1" x14ac:dyDescent="0.25">
      <c r="B4" s="8" t="s">
        <v>5</v>
      </c>
      <c r="C4" s="7"/>
      <c r="F4" s="55"/>
      <c r="G4" s="5"/>
    </row>
    <row r="5" spans="1:8" ht="15" x14ac:dyDescent="0.25">
      <c r="A5" s="56" t="s">
        <v>6</v>
      </c>
      <c r="B5" s="56"/>
      <c r="C5" s="56"/>
      <c r="D5" s="56"/>
      <c r="E5" s="56"/>
      <c r="F5" s="56"/>
      <c r="G5" s="56"/>
    </row>
    <row r="6" spans="1:8" ht="15" x14ac:dyDescent="0.25">
      <c r="A6" s="56" t="s">
        <v>7</v>
      </c>
      <c r="B6" s="56"/>
      <c r="C6" s="56"/>
      <c r="D6" s="56"/>
      <c r="E6" s="56"/>
      <c r="F6" s="56"/>
      <c r="G6" s="56"/>
    </row>
    <row r="7" spans="1:8" ht="15" x14ac:dyDescent="0.25">
      <c r="A7" s="57" t="str">
        <f>B3</f>
        <v>"Комплексный центр социального обслуживания населения" Молоковского района</v>
      </c>
      <c r="B7" s="58"/>
      <c r="C7" s="58"/>
      <c r="D7" s="58"/>
      <c r="E7" s="58"/>
      <c r="F7" s="58"/>
      <c r="G7" s="58"/>
    </row>
    <row r="8" spans="1:8" ht="15" x14ac:dyDescent="0.25">
      <c r="A8" s="56" t="s">
        <v>8</v>
      </c>
      <c r="B8" s="56"/>
      <c r="C8" s="56"/>
      <c r="D8" s="56"/>
      <c r="E8" s="56"/>
      <c r="F8" s="56"/>
      <c r="G8" s="56"/>
    </row>
    <row r="9" spans="1:8" ht="15" x14ac:dyDescent="0.25">
      <c r="A9" s="56"/>
      <c r="B9" s="56"/>
      <c r="C9" s="56"/>
      <c r="D9" s="56"/>
      <c r="E9" s="56"/>
      <c r="F9" s="56"/>
      <c r="G9" s="56"/>
    </row>
    <row r="10" spans="1:8" ht="15" x14ac:dyDescent="0.25">
      <c r="A10" s="56" t="s">
        <v>9</v>
      </c>
      <c r="B10" s="56"/>
      <c r="C10" s="56"/>
      <c r="D10" s="56"/>
      <c r="E10" s="56"/>
      <c r="F10" s="56"/>
      <c r="G10" s="56"/>
      <c r="H10" s="1"/>
    </row>
    <row r="11" spans="1:8" ht="15" x14ac:dyDescent="0.25">
      <c r="A11" s="56"/>
      <c r="B11" s="56"/>
      <c r="C11" s="56"/>
      <c r="D11" s="56"/>
      <c r="E11" s="56"/>
      <c r="F11" s="56"/>
      <c r="G11" s="56"/>
    </row>
    <row r="12" spans="1:8" ht="11.25" customHeight="1" x14ac:dyDescent="0.25">
      <c r="A12" s="56"/>
      <c r="B12" s="56"/>
      <c r="C12" s="56"/>
      <c r="D12" s="56"/>
      <c r="E12" s="56"/>
      <c r="F12" s="56"/>
      <c r="G12" s="56"/>
    </row>
    <row r="13" spans="1:8" ht="15" x14ac:dyDescent="0.25">
      <c r="A13" s="56" t="s">
        <v>10</v>
      </c>
      <c r="B13" s="56"/>
      <c r="C13" s="56"/>
      <c r="D13" s="56"/>
      <c r="E13" s="56"/>
      <c r="F13" s="56"/>
      <c r="G13" s="56"/>
    </row>
    <row r="14" spans="1:8" ht="15" x14ac:dyDescent="0.25">
      <c r="A14" s="56" t="s">
        <v>11</v>
      </c>
      <c r="B14" s="56"/>
      <c r="C14" s="56"/>
      <c r="D14" s="56"/>
      <c r="E14" s="56"/>
      <c r="F14" s="56"/>
      <c r="G14" s="56"/>
    </row>
    <row r="15" spans="1:8" ht="15" x14ac:dyDescent="0.25">
      <c r="B15" s="59"/>
      <c r="C15" s="59"/>
      <c r="D15" s="59"/>
      <c r="E15" s="59"/>
      <c r="F15" s="9"/>
    </row>
    <row r="16" spans="1:8" ht="178.5" customHeight="1" x14ac:dyDescent="0.25">
      <c r="A16" s="10" t="s">
        <v>12</v>
      </c>
      <c r="B16" s="10" t="s">
        <v>13</v>
      </c>
      <c r="C16" s="10" t="s">
        <v>14</v>
      </c>
      <c r="D16" s="10" t="s">
        <v>15</v>
      </c>
      <c r="E16" s="10" t="s">
        <v>16</v>
      </c>
      <c r="F16" s="10" t="s">
        <v>17</v>
      </c>
      <c r="G16" s="11" t="s">
        <v>18</v>
      </c>
    </row>
    <row r="17" spans="1:12" ht="24.75" customHeight="1" x14ac:dyDescent="0.25">
      <c r="A17" s="10">
        <v>1</v>
      </c>
      <c r="B17" s="10">
        <v>2</v>
      </c>
      <c r="C17" s="10">
        <v>3</v>
      </c>
      <c r="D17" s="10">
        <v>4</v>
      </c>
      <c r="E17" s="10">
        <v>5</v>
      </c>
      <c r="F17" s="10" t="s">
        <v>19</v>
      </c>
      <c r="G17" s="10">
        <v>7</v>
      </c>
      <c r="H17" s="12"/>
    </row>
    <row r="18" spans="1:12" ht="15" x14ac:dyDescent="0.25">
      <c r="A18" s="13"/>
      <c r="B18" s="14"/>
      <c r="C18" s="14"/>
      <c r="D18" s="13"/>
      <c r="E18" s="14"/>
      <c r="F18" s="13" t="e">
        <f>E18/(B18+C18+D18)</f>
        <v>#DIV/0!</v>
      </c>
      <c r="G18" s="13"/>
    </row>
    <row r="19" spans="1:12" ht="15" x14ac:dyDescent="0.25">
      <c r="A19" s="15"/>
      <c r="B19" s="15"/>
      <c r="C19" s="15"/>
      <c r="D19" s="15"/>
      <c r="E19" s="15"/>
      <c r="F19" s="15"/>
      <c r="G19" s="15"/>
    </row>
    <row r="20" spans="1:12" ht="15" x14ac:dyDescent="0.25">
      <c r="A20" s="56" t="s">
        <v>20</v>
      </c>
      <c r="B20" s="56"/>
      <c r="C20" s="56"/>
      <c r="D20" s="56"/>
      <c r="E20" s="56"/>
      <c r="F20" s="56"/>
      <c r="G20" s="56"/>
    </row>
    <row r="21" spans="1:12" ht="15" x14ac:dyDescent="0.25">
      <c r="A21" s="56" t="s">
        <v>21</v>
      </c>
      <c r="B21" s="56"/>
      <c r="C21" s="56"/>
      <c r="D21" s="56"/>
      <c r="E21" s="56"/>
      <c r="F21" s="56"/>
      <c r="G21" s="56"/>
    </row>
    <row r="22" spans="1:12" ht="14.25" customHeight="1" x14ac:dyDescent="0.25">
      <c r="F22" s="16"/>
      <c r="G22" s="9"/>
      <c r="H22" s="17"/>
      <c r="I22" s="9"/>
      <c r="J22" s="9"/>
      <c r="K22" s="9"/>
    </row>
    <row r="23" spans="1:12" ht="114.75" customHeight="1" x14ac:dyDescent="0.25">
      <c r="A23" s="60" t="s">
        <v>12</v>
      </c>
      <c r="B23" s="61" t="s">
        <v>22</v>
      </c>
      <c r="C23" s="61" t="s">
        <v>23</v>
      </c>
      <c r="D23" s="61" t="s">
        <v>24</v>
      </c>
      <c r="E23" s="61" t="s">
        <v>25</v>
      </c>
      <c r="F23" s="61" t="s">
        <v>26</v>
      </c>
      <c r="G23" s="61" t="s">
        <v>27</v>
      </c>
      <c r="H23" s="61" t="s">
        <v>28</v>
      </c>
      <c r="I23" s="61" t="s">
        <v>29</v>
      </c>
      <c r="J23" s="61" t="s">
        <v>30</v>
      </c>
      <c r="K23" s="61" t="s">
        <v>31</v>
      </c>
      <c r="L23" s="61" t="s">
        <v>32</v>
      </c>
    </row>
    <row r="24" spans="1:12" ht="97.5" customHeight="1" x14ac:dyDescent="0.25">
      <c r="A24" s="60"/>
      <c r="B24" s="62"/>
      <c r="C24" s="62"/>
      <c r="D24" s="62"/>
      <c r="E24" s="62"/>
      <c r="F24" s="62"/>
      <c r="G24" s="62"/>
      <c r="H24" s="62"/>
      <c r="I24" s="62"/>
      <c r="J24" s="62"/>
      <c r="K24" s="62"/>
      <c r="L24" s="62"/>
    </row>
    <row r="25" spans="1:12" ht="15" x14ac:dyDescent="0.25">
      <c r="A25" s="10">
        <v>1</v>
      </c>
      <c r="B25" s="10">
        <v>2</v>
      </c>
      <c r="C25" s="10">
        <v>3</v>
      </c>
      <c r="D25" s="10">
        <v>4</v>
      </c>
      <c r="E25" s="10">
        <v>5</v>
      </c>
      <c r="F25" s="10">
        <v>6</v>
      </c>
      <c r="G25" s="10">
        <v>7</v>
      </c>
      <c r="H25" s="18">
        <v>8</v>
      </c>
      <c r="I25" s="10">
        <v>9</v>
      </c>
      <c r="J25" s="10">
        <v>10</v>
      </c>
      <c r="K25" s="10">
        <v>11</v>
      </c>
      <c r="L25" s="10">
        <v>12</v>
      </c>
    </row>
    <row r="26" spans="1:12" ht="210" x14ac:dyDescent="0.25">
      <c r="A26" s="10">
        <v>1</v>
      </c>
      <c r="B26" s="19" t="s">
        <v>33</v>
      </c>
      <c r="C26" s="20" t="s">
        <v>34</v>
      </c>
      <c r="D26" s="21" t="s">
        <v>35</v>
      </c>
      <c r="E26" s="13" t="s">
        <v>36</v>
      </c>
      <c r="F26" s="22">
        <v>22</v>
      </c>
      <c r="G26" s="23">
        <v>22</v>
      </c>
      <c r="H26" s="24">
        <f t="shared" ref="H26:H46" si="0">ROUND(G26/F26,2)</f>
        <v>1</v>
      </c>
      <c r="I26" s="25">
        <v>12417644.07</v>
      </c>
      <c r="J26" s="26">
        <f t="shared" ref="J26:J46" si="1">I26/SUM($I$26:$I$46)</f>
        <v>0.20531800716216164</v>
      </c>
      <c r="K26" s="27"/>
      <c r="L26" s="10"/>
    </row>
    <row r="27" spans="1:12" ht="63.75" x14ac:dyDescent="0.25">
      <c r="A27" s="10">
        <v>2</v>
      </c>
      <c r="B27" s="28" t="s">
        <v>37</v>
      </c>
      <c r="C27" s="29" t="s">
        <v>38</v>
      </c>
      <c r="D27" s="13" t="s">
        <v>35</v>
      </c>
      <c r="E27" s="13" t="s">
        <v>36</v>
      </c>
      <c r="F27" s="22">
        <v>29</v>
      </c>
      <c r="G27" s="30">
        <v>29</v>
      </c>
      <c r="H27" s="24">
        <f t="shared" si="0"/>
        <v>1</v>
      </c>
      <c r="I27" s="25">
        <v>16116272</v>
      </c>
      <c r="J27" s="26">
        <f t="shared" si="1"/>
        <v>0.26647251533948541</v>
      </c>
      <c r="K27" s="63">
        <f>SUM(H27*J27,H28*J28,H29*J29,H30*J30,H31*J31,H32*J32,H33*J33,H34*J34,H35*J35,H36*J36,H37*J37,H38*J38,H39*J39,H40*J40,H41*J41,H42*J42,H43*J43,H44*J44,H45*J45)</f>
        <v>0.62321957727446164</v>
      </c>
      <c r="L27" s="31"/>
    </row>
    <row r="28" spans="1:12" ht="90" x14ac:dyDescent="0.25">
      <c r="A28" s="10">
        <v>3</v>
      </c>
      <c r="B28" s="28" t="s">
        <v>39</v>
      </c>
      <c r="C28" s="29" t="s">
        <v>40</v>
      </c>
      <c r="D28" s="14" t="s">
        <v>35</v>
      </c>
      <c r="E28" s="13" t="s">
        <v>36</v>
      </c>
      <c r="F28" s="22">
        <v>29</v>
      </c>
      <c r="G28" s="30">
        <v>10</v>
      </c>
      <c r="H28" s="24">
        <f t="shared" si="0"/>
        <v>0.34</v>
      </c>
      <c r="I28" s="25">
        <v>12615727.949999999</v>
      </c>
      <c r="J28" s="26">
        <f t="shared" si="1"/>
        <v>0.20859320069028059</v>
      </c>
      <c r="K28" s="63"/>
      <c r="L28" s="31"/>
    </row>
    <row r="29" spans="1:12" ht="90" x14ac:dyDescent="0.25">
      <c r="A29" s="10">
        <v>4</v>
      </c>
      <c r="B29" s="28" t="s">
        <v>41</v>
      </c>
      <c r="C29" s="29" t="s">
        <v>42</v>
      </c>
      <c r="D29" s="14" t="s">
        <v>35</v>
      </c>
      <c r="E29" s="13" t="s">
        <v>36</v>
      </c>
      <c r="F29" s="22">
        <v>16</v>
      </c>
      <c r="G29" s="30">
        <v>29</v>
      </c>
      <c r="H29" s="24">
        <f t="shared" si="0"/>
        <v>1.81</v>
      </c>
      <c r="I29" s="25">
        <v>1855381.4800000002</v>
      </c>
      <c r="J29" s="26">
        <f t="shared" si="1"/>
        <v>3.0677576668468813E-2</v>
      </c>
      <c r="K29" s="63"/>
      <c r="L29" s="31"/>
    </row>
    <row r="30" spans="1:12" ht="90" x14ac:dyDescent="0.25">
      <c r="A30" s="10">
        <v>5</v>
      </c>
      <c r="B30" s="28" t="s">
        <v>43</v>
      </c>
      <c r="C30" s="29" t="s">
        <v>44</v>
      </c>
      <c r="D30" s="14" t="s">
        <v>35</v>
      </c>
      <c r="E30" s="13" t="s">
        <v>36</v>
      </c>
      <c r="F30" s="22">
        <v>7</v>
      </c>
      <c r="G30" s="30">
        <v>5</v>
      </c>
      <c r="H30" s="24">
        <f t="shared" si="0"/>
        <v>0.71</v>
      </c>
      <c r="I30" s="25">
        <v>511355.46</v>
      </c>
      <c r="J30" s="26">
        <f t="shared" si="1"/>
        <v>8.4549439013426701E-3</v>
      </c>
      <c r="K30" s="63"/>
      <c r="L30" s="31"/>
    </row>
    <row r="31" spans="1:12" ht="90" x14ac:dyDescent="0.25">
      <c r="A31" s="10">
        <v>6</v>
      </c>
      <c r="B31" s="32" t="s">
        <v>45</v>
      </c>
      <c r="C31" s="29" t="s">
        <v>46</v>
      </c>
      <c r="D31" s="14" t="s">
        <v>35</v>
      </c>
      <c r="E31" s="13" t="s">
        <v>36</v>
      </c>
      <c r="F31" s="22">
        <v>1</v>
      </c>
      <c r="G31" s="30">
        <v>2</v>
      </c>
      <c r="H31" s="24">
        <f t="shared" si="0"/>
        <v>2</v>
      </c>
      <c r="I31" s="25">
        <v>314368.32</v>
      </c>
      <c r="J31" s="26">
        <f t="shared" si="1"/>
        <v>5.1978842857360727E-3</v>
      </c>
      <c r="K31" s="63"/>
      <c r="L31" s="31"/>
    </row>
    <row r="32" spans="1:12" ht="120" x14ac:dyDescent="0.25">
      <c r="A32" s="10">
        <v>7</v>
      </c>
      <c r="B32" s="32" t="s">
        <v>47</v>
      </c>
      <c r="C32" s="29" t="s">
        <v>48</v>
      </c>
      <c r="D32" s="14" t="s">
        <v>35</v>
      </c>
      <c r="E32" s="13" t="s">
        <v>36</v>
      </c>
      <c r="F32" s="22">
        <v>1</v>
      </c>
      <c r="G32" s="30">
        <v>1</v>
      </c>
      <c r="H32" s="24">
        <f t="shared" si="0"/>
        <v>1</v>
      </c>
      <c r="I32" s="25">
        <v>226902</v>
      </c>
      <c r="J32" s="26">
        <f t="shared" si="1"/>
        <v>3.7516831855133694E-3</v>
      </c>
      <c r="K32" s="63"/>
      <c r="L32" s="31"/>
    </row>
    <row r="33" spans="1:12" ht="90" x14ac:dyDescent="0.25">
      <c r="A33" s="10">
        <v>8</v>
      </c>
      <c r="B33" s="28" t="s">
        <v>49</v>
      </c>
      <c r="C33" s="29" t="s">
        <v>50</v>
      </c>
      <c r="D33" s="14" t="s">
        <v>35</v>
      </c>
      <c r="E33" s="13" t="s">
        <v>36</v>
      </c>
      <c r="F33" s="22">
        <v>850</v>
      </c>
      <c r="G33" s="30">
        <v>850</v>
      </c>
      <c r="H33" s="24">
        <f t="shared" si="0"/>
        <v>1</v>
      </c>
      <c r="I33" s="25">
        <v>3705226.2</v>
      </c>
      <c r="J33" s="26">
        <f t="shared" si="1"/>
        <v>6.1263606460337933E-2</v>
      </c>
      <c r="K33" s="63"/>
      <c r="L33" s="33"/>
    </row>
    <row r="34" spans="1:12" ht="90" x14ac:dyDescent="0.25">
      <c r="A34" s="10">
        <v>9</v>
      </c>
      <c r="B34" s="28" t="s">
        <v>51</v>
      </c>
      <c r="C34" s="29" t="s">
        <v>52</v>
      </c>
      <c r="D34" s="14" t="s">
        <v>53</v>
      </c>
      <c r="E34" s="13" t="s">
        <v>36</v>
      </c>
      <c r="F34" s="22">
        <v>4</v>
      </c>
      <c r="G34" s="30">
        <v>2</v>
      </c>
      <c r="H34" s="24">
        <v>0</v>
      </c>
      <c r="I34" s="25">
        <v>12667.44</v>
      </c>
      <c r="J34" s="26">
        <f t="shared" si="1"/>
        <v>2.0944822721483052E-4</v>
      </c>
      <c r="K34" s="63"/>
      <c r="L34" s="33"/>
    </row>
    <row r="35" spans="1:12" ht="75" x14ac:dyDescent="0.25">
      <c r="A35" s="10">
        <v>10</v>
      </c>
      <c r="B35" s="28" t="s">
        <v>54</v>
      </c>
      <c r="C35" s="29" t="s">
        <v>55</v>
      </c>
      <c r="D35" s="29" t="s">
        <v>56</v>
      </c>
      <c r="E35" s="13" t="s">
        <v>36</v>
      </c>
      <c r="F35" s="22">
        <v>50</v>
      </c>
      <c r="G35" s="30">
        <v>30</v>
      </c>
      <c r="H35" s="24">
        <f t="shared" si="0"/>
        <v>0.6</v>
      </c>
      <c r="I35" s="25">
        <v>28501.74</v>
      </c>
      <c r="J35" s="26">
        <f t="shared" si="1"/>
        <v>4.7125851123336869E-4</v>
      </c>
      <c r="K35" s="63"/>
      <c r="L35" s="31"/>
    </row>
    <row r="36" spans="1:12" ht="75" x14ac:dyDescent="0.25">
      <c r="A36" s="10">
        <v>11</v>
      </c>
      <c r="B36" s="28" t="s">
        <v>57</v>
      </c>
      <c r="C36" s="29" t="s">
        <v>58</v>
      </c>
      <c r="D36" s="14" t="s">
        <v>59</v>
      </c>
      <c r="E36" s="13" t="s">
        <v>36</v>
      </c>
      <c r="F36" s="22">
        <v>6</v>
      </c>
      <c r="G36" s="30">
        <v>1</v>
      </c>
      <c r="H36" s="24">
        <f t="shared" si="0"/>
        <v>0.17</v>
      </c>
      <c r="I36" s="25">
        <v>3166.86</v>
      </c>
      <c r="J36" s="26">
        <f t="shared" si="1"/>
        <v>5.236205680370763E-5</v>
      </c>
      <c r="K36" s="63"/>
      <c r="L36" s="31"/>
    </row>
    <row r="37" spans="1:12" ht="94.5" customHeight="1" x14ac:dyDescent="0.25">
      <c r="A37" s="10">
        <v>12</v>
      </c>
      <c r="B37" s="28" t="s">
        <v>60</v>
      </c>
      <c r="C37" s="29" t="s">
        <v>61</v>
      </c>
      <c r="D37" s="14" t="s">
        <v>62</v>
      </c>
      <c r="E37" s="13" t="s">
        <v>36</v>
      </c>
      <c r="F37" s="22">
        <v>11</v>
      </c>
      <c r="G37" s="30">
        <v>9</v>
      </c>
      <c r="H37" s="24">
        <f t="shared" si="0"/>
        <v>0.82</v>
      </c>
      <c r="I37" s="25">
        <v>775880.70000000007</v>
      </c>
      <c r="J37" s="26">
        <f t="shared" si="1"/>
        <v>1.2828703916908371E-2</v>
      </c>
      <c r="K37" s="63"/>
      <c r="L37" s="31"/>
    </row>
    <row r="38" spans="1:12" ht="99.75" customHeight="1" x14ac:dyDescent="0.25">
      <c r="A38" s="10">
        <v>13</v>
      </c>
      <c r="B38" s="28" t="s">
        <v>63</v>
      </c>
      <c r="C38" s="29" t="s">
        <v>64</v>
      </c>
      <c r="D38" s="14" t="s">
        <v>35</v>
      </c>
      <c r="E38" s="13" t="s">
        <v>36</v>
      </c>
      <c r="F38" s="22">
        <v>15</v>
      </c>
      <c r="G38" s="30">
        <v>15</v>
      </c>
      <c r="H38" s="24">
        <f t="shared" si="0"/>
        <v>1</v>
      </c>
      <c r="I38" s="25">
        <v>4176301.6</v>
      </c>
      <c r="J38" s="26">
        <f t="shared" si="1"/>
        <v>6.905254466841447E-2</v>
      </c>
      <c r="K38" s="63"/>
      <c r="L38" s="31"/>
    </row>
    <row r="39" spans="1:12" ht="90" x14ac:dyDescent="0.25">
      <c r="A39" s="10">
        <v>14</v>
      </c>
      <c r="B39" s="28" t="s">
        <v>65</v>
      </c>
      <c r="C39" s="29" t="s">
        <v>66</v>
      </c>
      <c r="D39" s="14" t="s">
        <v>35</v>
      </c>
      <c r="E39" s="13" t="s">
        <v>36</v>
      </c>
      <c r="F39" s="22">
        <v>15</v>
      </c>
      <c r="G39" s="30">
        <v>8</v>
      </c>
      <c r="H39" s="24">
        <f t="shared" si="0"/>
        <v>0.53</v>
      </c>
      <c r="I39" s="25">
        <v>3520700</v>
      </c>
      <c r="J39" s="26">
        <f t="shared" si="1"/>
        <v>5.8212580723117996E-2</v>
      </c>
      <c r="K39" s="63"/>
      <c r="L39" s="31"/>
    </row>
    <row r="40" spans="1:12" ht="95.25" customHeight="1" x14ac:dyDescent="0.25">
      <c r="A40" s="10">
        <v>15</v>
      </c>
      <c r="B40" s="28" t="s">
        <v>67</v>
      </c>
      <c r="C40" s="29" t="s">
        <v>68</v>
      </c>
      <c r="D40" s="14" t="s">
        <v>35</v>
      </c>
      <c r="E40" s="13" t="s">
        <v>36</v>
      </c>
      <c r="F40" s="22">
        <v>15</v>
      </c>
      <c r="G40" s="30">
        <v>15</v>
      </c>
      <c r="H40" s="24">
        <f t="shared" si="0"/>
        <v>1</v>
      </c>
      <c r="I40" s="25">
        <v>570177.99</v>
      </c>
      <c r="J40" s="26">
        <f t="shared" si="1"/>
        <v>9.4275377820945173E-3</v>
      </c>
      <c r="K40" s="63"/>
      <c r="L40" s="31"/>
    </row>
    <row r="41" spans="1:12" ht="90" x14ac:dyDescent="0.25">
      <c r="A41" s="10">
        <v>16</v>
      </c>
      <c r="B41" s="28" t="s">
        <v>69</v>
      </c>
      <c r="C41" s="29" t="s">
        <v>70</v>
      </c>
      <c r="D41" s="14" t="s">
        <v>35</v>
      </c>
      <c r="E41" s="13" t="s">
        <v>36</v>
      </c>
      <c r="F41" s="22">
        <v>15</v>
      </c>
      <c r="G41" s="30">
        <v>15</v>
      </c>
      <c r="H41" s="24">
        <f t="shared" si="0"/>
        <v>1</v>
      </c>
      <c r="I41" s="25">
        <v>301159.2</v>
      </c>
      <c r="J41" s="26">
        <f t="shared" si="1"/>
        <v>4.9794797172464673E-3</v>
      </c>
      <c r="K41" s="63"/>
      <c r="L41" s="31"/>
    </row>
    <row r="42" spans="1:12" ht="90" x14ac:dyDescent="0.25">
      <c r="A42" s="10">
        <v>17</v>
      </c>
      <c r="B42" s="28" t="s">
        <v>71</v>
      </c>
      <c r="C42" s="29" t="s">
        <v>72</v>
      </c>
      <c r="D42" s="14" t="s">
        <v>35</v>
      </c>
      <c r="E42" s="13" t="s">
        <v>36</v>
      </c>
      <c r="F42" s="22">
        <v>3</v>
      </c>
      <c r="G42" s="30">
        <v>11</v>
      </c>
      <c r="H42" s="24">
        <f t="shared" si="0"/>
        <v>3.67</v>
      </c>
      <c r="I42" s="25">
        <v>94883.18</v>
      </c>
      <c r="J42" s="26">
        <f t="shared" si="1"/>
        <v>1.5688342588167509E-3</v>
      </c>
      <c r="K42" s="63"/>
      <c r="L42" s="31"/>
    </row>
    <row r="43" spans="1:12" ht="120" x14ac:dyDescent="0.25">
      <c r="A43" s="10">
        <v>18</v>
      </c>
      <c r="B43" s="28" t="s">
        <v>73</v>
      </c>
      <c r="C43" s="29" t="s">
        <v>74</v>
      </c>
      <c r="D43" s="14" t="s">
        <v>35</v>
      </c>
      <c r="E43" s="13" t="s">
        <v>36</v>
      </c>
      <c r="F43" s="22">
        <v>3</v>
      </c>
      <c r="G43" s="30">
        <v>3</v>
      </c>
      <c r="H43" s="24">
        <f t="shared" si="0"/>
        <v>1</v>
      </c>
      <c r="I43" s="25">
        <v>182349.75</v>
      </c>
      <c r="J43" s="26">
        <f t="shared" si="1"/>
        <v>3.0150394926336766E-3</v>
      </c>
      <c r="K43" s="63"/>
      <c r="L43" s="31"/>
    </row>
    <row r="44" spans="1:12" ht="409.5" x14ac:dyDescent="0.25">
      <c r="A44" s="10">
        <v>19</v>
      </c>
      <c r="B44" s="28" t="s">
        <v>75</v>
      </c>
      <c r="C44" s="29" t="s">
        <v>76</v>
      </c>
      <c r="D44" s="14" t="s">
        <v>77</v>
      </c>
      <c r="E44" s="13" t="s">
        <v>36</v>
      </c>
      <c r="F44" s="22">
        <v>20</v>
      </c>
      <c r="G44" s="30">
        <v>20</v>
      </c>
      <c r="H44" s="24">
        <f t="shared" si="0"/>
        <v>1</v>
      </c>
      <c r="I44" s="34">
        <v>721165.22</v>
      </c>
      <c r="J44" s="26">
        <f t="shared" si="1"/>
        <v>1.1924017548770172E-2</v>
      </c>
      <c r="K44" s="63"/>
      <c r="L44" s="31"/>
    </row>
    <row r="45" spans="1:12" ht="409.5" x14ac:dyDescent="0.25">
      <c r="A45" s="10">
        <v>20</v>
      </c>
      <c r="B45" s="28" t="s">
        <v>78</v>
      </c>
      <c r="C45" s="29" t="s">
        <v>79</v>
      </c>
      <c r="D45" s="14" t="s">
        <v>77</v>
      </c>
      <c r="E45" s="13" t="s">
        <v>36</v>
      </c>
      <c r="F45" s="22">
        <v>55</v>
      </c>
      <c r="G45" s="30">
        <v>55</v>
      </c>
      <c r="H45" s="24">
        <f t="shared" si="0"/>
        <v>1</v>
      </c>
      <c r="I45" s="34">
        <v>185358.59999999998</v>
      </c>
      <c r="J45" s="26">
        <f t="shared" si="1"/>
        <v>3.0647889525447034E-3</v>
      </c>
      <c r="K45" s="64"/>
      <c r="L45" s="31"/>
    </row>
    <row r="46" spans="1:12" ht="409.5" x14ac:dyDescent="0.25">
      <c r="A46" s="10">
        <v>21</v>
      </c>
      <c r="B46" s="28" t="s">
        <v>80</v>
      </c>
      <c r="C46" s="29" t="s">
        <v>81</v>
      </c>
      <c r="D46" s="14" t="s">
        <v>77</v>
      </c>
      <c r="E46" s="13" t="s">
        <v>36</v>
      </c>
      <c r="F46" s="22">
        <v>29</v>
      </c>
      <c r="G46" s="30">
        <v>29</v>
      </c>
      <c r="H46" s="24">
        <f t="shared" si="0"/>
        <v>1</v>
      </c>
      <c r="I46" s="34">
        <v>2144863.7999999998</v>
      </c>
      <c r="J46" s="26">
        <f t="shared" si="1"/>
        <v>3.5463986450874431E-2</v>
      </c>
      <c r="K46" s="35"/>
      <c r="L46" s="31"/>
    </row>
    <row r="47" spans="1:12" ht="18.75" x14ac:dyDescent="0.25">
      <c r="A47" s="10"/>
      <c r="B47" s="36"/>
      <c r="C47" s="36"/>
      <c r="D47" s="10"/>
      <c r="E47" s="36"/>
      <c r="F47" s="37">
        <f>SUM(F26:F46)</f>
        <v>1196</v>
      </c>
      <c r="G47" s="38">
        <f>SUM(G27:G45)</f>
        <v>1110</v>
      </c>
      <c r="H47" s="38">
        <f>SUM(H27:H45)</f>
        <v>19.649999999999999</v>
      </c>
      <c r="I47" s="38">
        <f>SUM(I26:I46)</f>
        <v>60480053.560000002</v>
      </c>
      <c r="J47" s="38">
        <f>SUM(J26:J46)</f>
        <v>0.99999999999999989</v>
      </c>
      <c r="K47" s="39"/>
      <c r="L47" s="39"/>
    </row>
    <row r="48" spans="1:12" ht="18.75" x14ac:dyDescent="0.25">
      <c r="B48" s="28"/>
      <c r="F48" s="40">
        <f>SUM(F33:F37)</f>
        <v>921</v>
      </c>
      <c r="G48" s="40">
        <f>SUM(G33:G37)</f>
        <v>892</v>
      </c>
    </row>
    <row r="49" spans="1:10" ht="15" x14ac:dyDescent="0.25">
      <c r="A49" s="56" t="s">
        <v>82</v>
      </c>
      <c r="B49" s="56"/>
      <c r="C49" s="56"/>
      <c r="D49" s="56"/>
      <c r="E49" s="56"/>
      <c r="F49" s="56"/>
      <c r="G49" s="56"/>
      <c r="H49" s="1"/>
    </row>
    <row r="50" spans="1:10" ht="15" x14ac:dyDescent="0.25">
      <c r="A50" s="56" t="s">
        <v>83</v>
      </c>
      <c r="B50" s="56"/>
      <c r="C50" s="56"/>
      <c r="D50" s="56"/>
      <c r="E50" s="56"/>
      <c r="F50" s="56"/>
      <c r="G50" s="56"/>
      <c r="H50" s="1"/>
    </row>
    <row r="51" spans="1:10" ht="15" x14ac:dyDescent="0.25">
      <c r="H51" s="1"/>
    </row>
    <row r="52" spans="1:10" ht="51" x14ac:dyDescent="0.25">
      <c r="B52" s="10" t="s">
        <v>84</v>
      </c>
      <c r="C52" s="10" t="s">
        <v>85</v>
      </c>
      <c r="D52" s="10" t="s">
        <v>86</v>
      </c>
      <c r="H52" s="1"/>
    </row>
    <row r="53" spans="1:10" ht="15" x14ac:dyDescent="0.25">
      <c r="B53" s="10">
        <v>1</v>
      </c>
      <c r="C53" s="10">
        <v>2</v>
      </c>
      <c r="D53" s="10">
        <v>3</v>
      </c>
      <c r="H53" s="1"/>
    </row>
    <row r="54" spans="1:10" ht="35.25" customHeight="1" x14ac:dyDescent="0.25">
      <c r="B54" s="41">
        <f>K27</f>
        <v>0.62321957727446164</v>
      </c>
      <c r="C54" s="41" t="e">
        <f>F18</f>
        <v>#DIV/0!</v>
      </c>
      <c r="D54" s="42" t="e">
        <f>B54/C54</f>
        <v>#DIV/0!</v>
      </c>
      <c r="H54" s="1"/>
    </row>
    <row r="55" spans="1:10" ht="15" x14ac:dyDescent="0.25">
      <c r="H55" s="1"/>
    </row>
    <row r="56" spans="1:10" ht="15" x14ac:dyDescent="0.25">
      <c r="A56" s="56" t="s">
        <v>87</v>
      </c>
      <c r="B56" s="56"/>
      <c r="C56" s="56"/>
      <c r="D56" s="56"/>
      <c r="E56" s="56"/>
      <c r="F56" s="56"/>
      <c r="G56" s="56"/>
      <c r="H56" s="1"/>
    </row>
    <row r="57" spans="1:10" ht="15" x14ac:dyDescent="0.25">
      <c r="A57" s="56" t="s">
        <v>88</v>
      </c>
      <c r="B57" s="56"/>
      <c r="C57" s="56"/>
      <c r="D57" s="56"/>
      <c r="E57" s="56"/>
      <c r="F57" s="56"/>
      <c r="G57" s="56"/>
      <c r="H57" s="1"/>
    </row>
    <row r="58" spans="1:10" ht="15" x14ac:dyDescent="0.25">
      <c r="H58" s="1"/>
    </row>
    <row r="59" spans="1:10" ht="51" x14ac:dyDescent="0.25">
      <c r="A59" s="60" t="s">
        <v>89</v>
      </c>
      <c r="B59" s="60" t="s">
        <v>90</v>
      </c>
      <c r="C59" s="60" t="s">
        <v>91</v>
      </c>
      <c r="D59" s="65" t="s">
        <v>92</v>
      </c>
      <c r="E59" s="66"/>
      <c r="F59" s="60" t="s">
        <v>93</v>
      </c>
      <c r="G59" s="60" t="s">
        <v>94</v>
      </c>
      <c r="H59" s="67" t="s">
        <v>95</v>
      </c>
      <c r="I59" s="11" t="s">
        <v>96</v>
      </c>
      <c r="J59" s="69" t="s">
        <v>97</v>
      </c>
    </row>
    <row r="60" spans="1:10" ht="43.5" customHeight="1" x14ac:dyDescent="0.25">
      <c r="A60" s="60"/>
      <c r="B60" s="60"/>
      <c r="C60" s="60"/>
      <c r="D60" s="44" t="s">
        <v>98</v>
      </c>
      <c r="E60" s="44" t="s">
        <v>99</v>
      </c>
      <c r="F60" s="60"/>
      <c r="G60" s="60"/>
      <c r="H60" s="68"/>
      <c r="I60" s="44" t="s">
        <v>100</v>
      </c>
      <c r="J60" s="69"/>
    </row>
    <row r="61" spans="1:10" ht="15" x14ac:dyDescent="0.25">
      <c r="A61" s="10">
        <v>1</v>
      </c>
      <c r="B61" s="10">
        <v>2</v>
      </c>
      <c r="C61" s="10">
        <v>3</v>
      </c>
      <c r="D61" s="10">
        <v>4</v>
      </c>
      <c r="E61" s="10">
        <v>5</v>
      </c>
      <c r="F61" s="10">
        <v>6</v>
      </c>
      <c r="G61" s="10">
        <v>7</v>
      </c>
      <c r="H61" s="10">
        <v>8</v>
      </c>
      <c r="I61" s="10">
        <v>9</v>
      </c>
      <c r="J61" s="10">
        <v>10</v>
      </c>
    </row>
    <row r="62" spans="1:10" ht="165.75" x14ac:dyDescent="0.25">
      <c r="A62" s="45" t="s">
        <v>101</v>
      </c>
      <c r="B62" s="46" t="str">
        <f>B26</f>
        <v>870000O.99.АЭ20АА01000</v>
      </c>
      <c r="C62" s="33" t="s">
        <v>102</v>
      </c>
      <c r="D62" s="10" t="s">
        <v>103</v>
      </c>
      <c r="E62" s="47" t="s">
        <v>104</v>
      </c>
      <c r="F62" s="10">
        <v>100</v>
      </c>
      <c r="G62" s="48">
        <f>H26*100</f>
        <v>100</v>
      </c>
      <c r="H62" s="10">
        <v>5</v>
      </c>
      <c r="I62" s="49">
        <f t="shared" ref="I62:I125" si="2">G62/F62</f>
        <v>1</v>
      </c>
      <c r="J62" s="43"/>
    </row>
    <row r="63" spans="1:10" ht="280.5" x14ac:dyDescent="0.25">
      <c r="A63" s="45" t="s">
        <v>105</v>
      </c>
      <c r="B63" s="46" t="str">
        <f>B62</f>
        <v>870000O.99.АЭ20АА01000</v>
      </c>
      <c r="C63" s="33" t="s">
        <v>102</v>
      </c>
      <c r="D63" s="33" t="s">
        <v>106</v>
      </c>
      <c r="E63" s="47" t="s">
        <v>104</v>
      </c>
      <c r="F63" s="10">
        <v>100</v>
      </c>
      <c r="G63" s="48">
        <v>100</v>
      </c>
      <c r="H63" s="10">
        <v>5</v>
      </c>
      <c r="I63" s="10">
        <f t="shared" si="2"/>
        <v>1</v>
      </c>
      <c r="J63" s="43"/>
    </row>
    <row r="64" spans="1:10" ht="165.75" x14ac:dyDescent="0.25">
      <c r="A64" s="45" t="s">
        <v>107</v>
      </c>
      <c r="B64" s="46" t="str">
        <f>B62</f>
        <v>870000O.99.АЭ20АА01000</v>
      </c>
      <c r="C64" s="33" t="s">
        <v>102</v>
      </c>
      <c r="D64" s="33" t="s">
        <v>108</v>
      </c>
      <c r="E64" s="47" t="s">
        <v>109</v>
      </c>
      <c r="F64" s="10">
        <v>0</v>
      </c>
      <c r="G64" s="48">
        <v>0</v>
      </c>
      <c r="H64" s="10">
        <v>5</v>
      </c>
      <c r="I64" s="10">
        <v>0</v>
      </c>
      <c r="J64" s="43"/>
    </row>
    <row r="65" spans="1:10" ht="165.75" x14ac:dyDescent="0.25">
      <c r="A65" s="45" t="s">
        <v>110</v>
      </c>
      <c r="B65" s="46" t="str">
        <f>B62</f>
        <v>870000O.99.АЭ20АА01000</v>
      </c>
      <c r="C65" s="33" t="s">
        <v>102</v>
      </c>
      <c r="D65" s="10" t="s">
        <v>111</v>
      </c>
      <c r="E65" s="47" t="s">
        <v>104</v>
      </c>
      <c r="F65" s="10">
        <v>100</v>
      </c>
      <c r="G65" s="48">
        <v>100</v>
      </c>
      <c r="H65" s="10">
        <v>5</v>
      </c>
      <c r="I65" s="10">
        <f t="shared" si="2"/>
        <v>1</v>
      </c>
      <c r="J65" s="43"/>
    </row>
    <row r="66" spans="1:10" ht="165.75" x14ac:dyDescent="0.25">
      <c r="A66" s="45" t="s">
        <v>112</v>
      </c>
      <c r="B66" s="46" t="str">
        <f>B62</f>
        <v>870000O.99.АЭ20АА01000</v>
      </c>
      <c r="C66" s="33" t="s">
        <v>102</v>
      </c>
      <c r="D66" s="33" t="s">
        <v>113</v>
      </c>
      <c r="E66" s="47" t="s">
        <v>104</v>
      </c>
      <c r="F66" s="10">
        <v>100</v>
      </c>
      <c r="G66" s="48">
        <v>100</v>
      </c>
      <c r="H66" s="10">
        <v>5</v>
      </c>
      <c r="I66" s="10">
        <f t="shared" si="2"/>
        <v>1</v>
      </c>
      <c r="J66" s="43"/>
    </row>
    <row r="67" spans="1:10" ht="165.75" x14ac:dyDescent="0.25">
      <c r="A67" s="45" t="s">
        <v>114</v>
      </c>
      <c r="B67" s="46" t="str">
        <f>B62</f>
        <v>870000O.99.АЭ20АА01000</v>
      </c>
      <c r="C67" s="33" t="s">
        <v>102</v>
      </c>
      <c r="D67" s="33" t="s">
        <v>115</v>
      </c>
      <c r="E67" s="47" t="s">
        <v>104</v>
      </c>
      <c r="F67" s="10">
        <v>100</v>
      </c>
      <c r="G67" s="48">
        <v>95</v>
      </c>
      <c r="H67" s="10">
        <v>5</v>
      </c>
      <c r="I67" s="10">
        <f t="shared" si="2"/>
        <v>0.95</v>
      </c>
      <c r="J67" s="43"/>
    </row>
    <row r="68" spans="1:10" ht="52.5" x14ac:dyDescent="0.25">
      <c r="A68" s="45" t="s">
        <v>116</v>
      </c>
      <c r="B68" s="50" t="str">
        <f>B27</f>
        <v>880000О.99.0.АЭ22АА10000</v>
      </c>
      <c r="C68" s="33" t="s">
        <v>117</v>
      </c>
      <c r="D68" s="10" t="s">
        <v>103</v>
      </c>
      <c r="E68" s="47" t="s">
        <v>104</v>
      </c>
      <c r="F68" s="10">
        <v>100</v>
      </c>
      <c r="G68" s="48">
        <f>H27*100</f>
        <v>100</v>
      </c>
      <c r="H68" s="10">
        <v>5</v>
      </c>
      <c r="I68" s="49">
        <f t="shared" si="2"/>
        <v>1</v>
      </c>
      <c r="J68" s="43"/>
    </row>
    <row r="69" spans="1:10" ht="280.5" x14ac:dyDescent="0.25">
      <c r="A69" s="45" t="s">
        <v>118</v>
      </c>
      <c r="B69" s="46" t="str">
        <f>B68</f>
        <v>880000О.99.0.АЭ22АА10000</v>
      </c>
      <c r="C69" s="33" t="s">
        <v>117</v>
      </c>
      <c r="D69" s="33" t="s">
        <v>106</v>
      </c>
      <c r="E69" s="47" t="s">
        <v>104</v>
      </c>
      <c r="F69" s="10">
        <v>100</v>
      </c>
      <c r="G69" s="48">
        <v>100</v>
      </c>
      <c r="H69" s="10">
        <v>5</v>
      </c>
      <c r="I69" s="10">
        <f t="shared" si="2"/>
        <v>1</v>
      </c>
      <c r="J69" s="43"/>
    </row>
    <row r="70" spans="1:10" ht="52.5" x14ac:dyDescent="0.25">
      <c r="A70" s="45" t="s">
        <v>119</v>
      </c>
      <c r="B70" s="46" t="str">
        <f>B68</f>
        <v>880000О.99.0.АЭ22АА10000</v>
      </c>
      <c r="C70" s="33" t="s">
        <v>117</v>
      </c>
      <c r="D70" s="33" t="s">
        <v>108</v>
      </c>
      <c r="E70" s="47" t="s">
        <v>109</v>
      </c>
      <c r="F70" s="10">
        <v>0</v>
      </c>
      <c r="G70" s="48">
        <v>0</v>
      </c>
      <c r="H70" s="10">
        <v>5</v>
      </c>
      <c r="I70" s="10">
        <v>0</v>
      </c>
      <c r="J70" s="43"/>
    </row>
    <row r="71" spans="1:10" ht="63.75" x14ac:dyDescent="0.25">
      <c r="A71" s="45" t="s">
        <v>120</v>
      </c>
      <c r="B71" s="46" t="str">
        <f>B68</f>
        <v>880000О.99.0.АЭ22АА10000</v>
      </c>
      <c r="C71" s="33" t="s">
        <v>117</v>
      </c>
      <c r="D71" s="10" t="s">
        <v>111</v>
      </c>
      <c r="E71" s="47" t="s">
        <v>104</v>
      </c>
      <c r="F71" s="10">
        <v>100</v>
      </c>
      <c r="G71" s="48">
        <v>100</v>
      </c>
      <c r="H71" s="10">
        <v>5</v>
      </c>
      <c r="I71" s="10">
        <f t="shared" si="2"/>
        <v>1</v>
      </c>
      <c r="J71" s="43"/>
    </row>
    <row r="72" spans="1:10" ht="52.5" x14ac:dyDescent="0.25">
      <c r="A72" s="45" t="s">
        <v>121</v>
      </c>
      <c r="B72" s="46" t="str">
        <f>B68</f>
        <v>880000О.99.0.АЭ22АА10000</v>
      </c>
      <c r="C72" s="33" t="s">
        <v>117</v>
      </c>
      <c r="D72" s="33" t="s">
        <v>113</v>
      </c>
      <c r="E72" s="47" t="s">
        <v>104</v>
      </c>
      <c r="F72" s="10">
        <v>100</v>
      </c>
      <c r="G72" s="48">
        <v>100</v>
      </c>
      <c r="H72" s="10">
        <v>5</v>
      </c>
      <c r="I72" s="10">
        <f t="shared" si="2"/>
        <v>1</v>
      </c>
      <c r="J72" s="43"/>
    </row>
    <row r="73" spans="1:10" ht="52.5" x14ac:dyDescent="0.25">
      <c r="A73" s="45" t="s">
        <v>122</v>
      </c>
      <c r="B73" s="46" t="str">
        <f>B68</f>
        <v>880000О.99.0.АЭ22АА10000</v>
      </c>
      <c r="C73" s="33" t="s">
        <v>117</v>
      </c>
      <c r="D73" s="33" t="s">
        <v>115</v>
      </c>
      <c r="E73" s="47" t="s">
        <v>104</v>
      </c>
      <c r="F73" s="10">
        <v>100</v>
      </c>
      <c r="G73" s="48">
        <v>95</v>
      </c>
      <c r="H73" s="10">
        <v>5</v>
      </c>
      <c r="I73" s="10">
        <f t="shared" si="2"/>
        <v>0.95</v>
      </c>
      <c r="J73" s="43"/>
    </row>
    <row r="74" spans="1:10" ht="52.5" x14ac:dyDescent="0.25">
      <c r="A74" s="45" t="s">
        <v>123</v>
      </c>
      <c r="B74" s="50" t="str">
        <f>B28</f>
        <v>880000О.99.0.АЭ22АА19000</v>
      </c>
      <c r="C74" s="33" t="s">
        <v>124</v>
      </c>
      <c r="D74" s="10" t="s">
        <v>103</v>
      </c>
      <c r="E74" s="47" t="s">
        <v>104</v>
      </c>
      <c r="F74" s="10">
        <v>100</v>
      </c>
      <c r="G74" s="48">
        <f>H28*100</f>
        <v>34</v>
      </c>
      <c r="H74" s="10">
        <v>5</v>
      </c>
      <c r="I74" s="49">
        <f t="shared" si="2"/>
        <v>0.34</v>
      </c>
      <c r="J74" s="43"/>
    </row>
    <row r="75" spans="1:10" ht="280.5" x14ac:dyDescent="0.25">
      <c r="A75" s="45" t="s">
        <v>125</v>
      </c>
      <c r="B75" s="46" t="str">
        <f>B74</f>
        <v>880000О.99.0.АЭ22АА19000</v>
      </c>
      <c r="C75" s="33" t="s">
        <v>124</v>
      </c>
      <c r="D75" s="51" t="s">
        <v>106</v>
      </c>
      <c r="E75" s="47" t="s">
        <v>104</v>
      </c>
      <c r="F75" s="10">
        <v>100</v>
      </c>
      <c r="G75" s="48">
        <v>100</v>
      </c>
      <c r="H75" s="10">
        <v>5</v>
      </c>
      <c r="I75" s="10">
        <f t="shared" si="2"/>
        <v>1</v>
      </c>
      <c r="J75" s="43"/>
    </row>
    <row r="76" spans="1:10" ht="52.5" x14ac:dyDescent="0.25">
      <c r="A76" s="45" t="s">
        <v>126</v>
      </c>
      <c r="B76" s="46" t="str">
        <f>B74</f>
        <v>880000О.99.0.АЭ22АА19000</v>
      </c>
      <c r="C76" s="33" t="s">
        <v>124</v>
      </c>
      <c r="D76" s="51" t="s">
        <v>108</v>
      </c>
      <c r="E76" s="47" t="s">
        <v>104</v>
      </c>
      <c r="F76" s="10">
        <v>0</v>
      </c>
      <c r="G76" s="48">
        <v>0</v>
      </c>
      <c r="H76" s="10">
        <v>5</v>
      </c>
      <c r="I76" s="10">
        <v>0</v>
      </c>
      <c r="J76" s="43"/>
    </row>
    <row r="77" spans="1:10" ht="63.75" x14ac:dyDescent="0.25">
      <c r="A77" s="45" t="s">
        <v>127</v>
      </c>
      <c r="B77" s="46" t="str">
        <f>B74</f>
        <v>880000О.99.0.АЭ22АА19000</v>
      </c>
      <c r="C77" s="33" t="s">
        <v>124</v>
      </c>
      <c r="D77" s="10" t="s">
        <v>111</v>
      </c>
      <c r="E77" s="47" t="s">
        <v>104</v>
      </c>
      <c r="F77" s="10">
        <v>100</v>
      </c>
      <c r="G77" s="48">
        <v>100</v>
      </c>
      <c r="H77" s="10">
        <v>5</v>
      </c>
      <c r="I77" s="10">
        <f t="shared" si="2"/>
        <v>1</v>
      </c>
      <c r="J77" s="43"/>
    </row>
    <row r="78" spans="1:10" ht="52.5" x14ac:dyDescent="0.25">
      <c r="A78" s="45" t="s">
        <v>128</v>
      </c>
      <c r="B78" s="46" t="str">
        <f>B74</f>
        <v>880000О.99.0.АЭ22АА19000</v>
      </c>
      <c r="C78" s="33" t="s">
        <v>124</v>
      </c>
      <c r="D78" s="51" t="s">
        <v>113</v>
      </c>
      <c r="E78" s="47" t="s">
        <v>104</v>
      </c>
      <c r="F78" s="10">
        <v>100</v>
      </c>
      <c r="G78" s="48">
        <v>100</v>
      </c>
      <c r="H78" s="10">
        <v>5</v>
      </c>
      <c r="I78" s="10">
        <f t="shared" si="2"/>
        <v>1</v>
      </c>
      <c r="J78" s="43"/>
    </row>
    <row r="79" spans="1:10" ht="52.5" x14ac:dyDescent="0.25">
      <c r="A79" s="45" t="s">
        <v>129</v>
      </c>
      <c r="B79" s="46" t="str">
        <f>B74</f>
        <v>880000О.99.0.АЭ22АА19000</v>
      </c>
      <c r="C79" s="33" t="s">
        <v>124</v>
      </c>
      <c r="D79" s="51" t="s">
        <v>115</v>
      </c>
      <c r="E79" s="47" t="s">
        <v>104</v>
      </c>
      <c r="F79" s="10">
        <v>100</v>
      </c>
      <c r="G79" s="48">
        <v>95</v>
      </c>
      <c r="H79" s="10">
        <v>5</v>
      </c>
      <c r="I79" s="10">
        <f t="shared" si="2"/>
        <v>0.95</v>
      </c>
      <c r="J79" s="43"/>
    </row>
    <row r="80" spans="1:10" ht="52.5" x14ac:dyDescent="0.25">
      <c r="A80" s="45" t="s">
        <v>130</v>
      </c>
      <c r="B80" s="50" t="str">
        <f>B29</f>
        <v>880000О.99.0.АЭ22АА28000</v>
      </c>
      <c r="C80" s="33" t="s">
        <v>131</v>
      </c>
      <c r="D80" s="10" t="s">
        <v>103</v>
      </c>
      <c r="E80" s="47" t="s">
        <v>104</v>
      </c>
      <c r="F80" s="10">
        <v>100</v>
      </c>
      <c r="G80" s="48">
        <f>H29*100</f>
        <v>181</v>
      </c>
      <c r="H80" s="10">
        <v>5</v>
      </c>
      <c r="I80" s="49">
        <f t="shared" si="2"/>
        <v>1.81</v>
      </c>
      <c r="J80" s="43"/>
    </row>
    <row r="81" spans="1:10" ht="280.5" x14ac:dyDescent="0.25">
      <c r="A81" s="45" t="s">
        <v>132</v>
      </c>
      <c r="B81" s="46" t="str">
        <f>B80</f>
        <v>880000О.99.0.АЭ22АА28000</v>
      </c>
      <c r="C81" s="33" t="s">
        <v>131</v>
      </c>
      <c r="D81" s="51" t="s">
        <v>106</v>
      </c>
      <c r="E81" s="47" t="s">
        <v>104</v>
      </c>
      <c r="F81" s="10">
        <v>100</v>
      </c>
      <c r="G81" s="48">
        <v>100</v>
      </c>
      <c r="H81" s="10">
        <v>5</v>
      </c>
      <c r="I81" s="10">
        <v>1</v>
      </c>
      <c r="J81" s="43"/>
    </row>
    <row r="82" spans="1:10" ht="52.5" x14ac:dyDescent="0.25">
      <c r="A82" s="45" t="s">
        <v>133</v>
      </c>
      <c r="B82" s="46" t="str">
        <f>B80</f>
        <v>880000О.99.0.АЭ22АА28000</v>
      </c>
      <c r="C82" s="33" t="s">
        <v>131</v>
      </c>
      <c r="D82" s="51" t="s">
        <v>108</v>
      </c>
      <c r="E82" s="47" t="s">
        <v>109</v>
      </c>
      <c r="F82" s="10">
        <v>0</v>
      </c>
      <c r="G82" s="48">
        <v>0</v>
      </c>
      <c r="H82" s="10">
        <v>5</v>
      </c>
      <c r="I82" s="10">
        <v>0</v>
      </c>
      <c r="J82" s="43"/>
    </row>
    <row r="83" spans="1:10" ht="63.75" x14ac:dyDescent="0.25">
      <c r="A83" s="45" t="s">
        <v>134</v>
      </c>
      <c r="B83" s="46" t="str">
        <f>B80</f>
        <v>880000О.99.0.АЭ22АА28000</v>
      </c>
      <c r="C83" s="33" t="s">
        <v>131</v>
      </c>
      <c r="D83" s="10" t="s">
        <v>111</v>
      </c>
      <c r="E83" s="47" t="s">
        <v>104</v>
      </c>
      <c r="F83" s="10">
        <v>100</v>
      </c>
      <c r="G83" s="48">
        <v>100</v>
      </c>
      <c r="H83" s="10">
        <v>5</v>
      </c>
      <c r="I83" s="10">
        <v>1</v>
      </c>
      <c r="J83" s="43"/>
    </row>
    <row r="84" spans="1:10" ht="52.5" x14ac:dyDescent="0.25">
      <c r="A84" s="45" t="s">
        <v>135</v>
      </c>
      <c r="B84" s="46" t="str">
        <f>B80</f>
        <v>880000О.99.0.АЭ22АА28000</v>
      </c>
      <c r="C84" s="33" t="s">
        <v>131</v>
      </c>
      <c r="D84" s="51" t="s">
        <v>113</v>
      </c>
      <c r="E84" s="47" t="s">
        <v>104</v>
      </c>
      <c r="F84" s="10">
        <v>100</v>
      </c>
      <c r="G84" s="48">
        <v>100</v>
      </c>
      <c r="H84" s="10">
        <v>5</v>
      </c>
      <c r="I84" s="10">
        <f t="shared" si="2"/>
        <v>1</v>
      </c>
      <c r="J84" s="43"/>
    </row>
    <row r="85" spans="1:10" ht="52.5" x14ac:dyDescent="0.25">
      <c r="A85" s="45" t="s">
        <v>136</v>
      </c>
      <c r="B85" s="46" t="str">
        <f>B80</f>
        <v>880000О.99.0.АЭ22АА28000</v>
      </c>
      <c r="C85" s="33" t="s">
        <v>131</v>
      </c>
      <c r="D85" s="51" t="s">
        <v>115</v>
      </c>
      <c r="E85" s="47" t="s">
        <v>104</v>
      </c>
      <c r="F85" s="10">
        <v>100</v>
      </c>
      <c r="G85" s="48">
        <v>95</v>
      </c>
      <c r="H85" s="10">
        <v>5</v>
      </c>
      <c r="I85" s="10">
        <f t="shared" si="2"/>
        <v>0.95</v>
      </c>
      <c r="J85" s="43"/>
    </row>
    <row r="86" spans="1:10" ht="52.5" x14ac:dyDescent="0.25">
      <c r="A86" s="45" t="s">
        <v>137</v>
      </c>
      <c r="B86" s="50" t="str">
        <f>B30</f>
        <v>880000О.99.0.АЭ22АА37000</v>
      </c>
      <c r="C86" s="33" t="s">
        <v>138</v>
      </c>
      <c r="D86" s="10" t="s">
        <v>103</v>
      </c>
      <c r="E86" s="47" t="s">
        <v>104</v>
      </c>
      <c r="F86" s="10">
        <v>100</v>
      </c>
      <c r="G86" s="48">
        <f>H30*100</f>
        <v>71</v>
      </c>
      <c r="H86" s="10">
        <v>5</v>
      </c>
      <c r="I86" s="49">
        <f t="shared" si="2"/>
        <v>0.71</v>
      </c>
      <c r="J86" s="43"/>
    </row>
    <row r="87" spans="1:10" ht="280.5" x14ac:dyDescent="0.25">
      <c r="A87" s="45" t="s">
        <v>139</v>
      </c>
      <c r="B87" s="46" t="str">
        <f>B86</f>
        <v>880000О.99.0.АЭ22АА37000</v>
      </c>
      <c r="C87" s="33" t="s">
        <v>138</v>
      </c>
      <c r="D87" s="51" t="s">
        <v>106</v>
      </c>
      <c r="E87" s="47" t="s">
        <v>104</v>
      </c>
      <c r="F87" s="10">
        <v>100</v>
      </c>
      <c r="G87" s="48">
        <v>100</v>
      </c>
      <c r="H87" s="10">
        <v>5</v>
      </c>
      <c r="I87" s="10">
        <f t="shared" si="2"/>
        <v>1</v>
      </c>
      <c r="J87" s="43"/>
    </row>
    <row r="88" spans="1:10" ht="52.5" x14ac:dyDescent="0.25">
      <c r="A88" s="45" t="s">
        <v>140</v>
      </c>
      <c r="B88" s="46" t="str">
        <f>B86</f>
        <v>880000О.99.0.АЭ22АА37000</v>
      </c>
      <c r="C88" s="33" t="s">
        <v>138</v>
      </c>
      <c r="D88" s="51" t="s">
        <v>108</v>
      </c>
      <c r="E88" s="47" t="s">
        <v>109</v>
      </c>
      <c r="F88" s="10">
        <v>0</v>
      </c>
      <c r="G88" s="48">
        <v>0</v>
      </c>
      <c r="H88" s="10">
        <v>5</v>
      </c>
      <c r="I88" s="10">
        <v>1</v>
      </c>
      <c r="J88" s="43"/>
    </row>
    <row r="89" spans="1:10" ht="63.75" x14ac:dyDescent="0.25">
      <c r="A89" s="45" t="s">
        <v>141</v>
      </c>
      <c r="B89" s="46" t="str">
        <f>B86</f>
        <v>880000О.99.0.АЭ22АА37000</v>
      </c>
      <c r="C89" s="33" t="s">
        <v>138</v>
      </c>
      <c r="D89" s="10" t="s">
        <v>111</v>
      </c>
      <c r="E89" s="47" t="s">
        <v>104</v>
      </c>
      <c r="F89" s="10">
        <v>100</v>
      </c>
      <c r="G89" s="48">
        <v>100</v>
      </c>
      <c r="H89" s="10">
        <v>5</v>
      </c>
      <c r="I89" s="10">
        <f t="shared" si="2"/>
        <v>1</v>
      </c>
      <c r="J89" s="43"/>
    </row>
    <row r="90" spans="1:10" ht="52.5" x14ac:dyDescent="0.25">
      <c r="A90" s="45" t="s">
        <v>142</v>
      </c>
      <c r="B90" s="46" t="str">
        <f>B86</f>
        <v>880000О.99.0.АЭ22АА37000</v>
      </c>
      <c r="C90" s="33" t="s">
        <v>138</v>
      </c>
      <c r="D90" s="51" t="s">
        <v>113</v>
      </c>
      <c r="E90" s="47" t="s">
        <v>104</v>
      </c>
      <c r="F90" s="10">
        <v>100</v>
      </c>
      <c r="G90" s="48">
        <v>100</v>
      </c>
      <c r="H90" s="10">
        <v>5</v>
      </c>
      <c r="I90" s="10">
        <f t="shared" si="2"/>
        <v>1</v>
      </c>
      <c r="J90" s="43"/>
    </row>
    <row r="91" spans="1:10" ht="52.5" x14ac:dyDescent="0.25">
      <c r="A91" s="45" t="s">
        <v>143</v>
      </c>
      <c r="B91" s="46" t="str">
        <f>B86</f>
        <v>880000О.99.0.АЭ22АА37000</v>
      </c>
      <c r="C91" s="33" t="s">
        <v>138</v>
      </c>
      <c r="D91" s="51" t="s">
        <v>115</v>
      </c>
      <c r="E91" s="47" t="s">
        <v>104</v>
      </c>
      <c r="F91" s="10">
        <v>100</v>
      </c>
      <c r="G91" s="48">
        <v>95</v>
      </c>
      <c r="H91" s="10">
        <v>5</v>
      </c>
      <c r="I91" s="10">
        <f t="shared" si="2"/>
        <v>0.95</v>
      </c>
      <c r="J91" s="43"/>
    </row>
    <row r="92" spans="1:10" ht="52.5" x14ac:dyDescent="0.25">
      <c r="A92" s="45" t="s">
        <v>144</v>
      </c>
      <c r="B92" s="50" t="str">
        <f>B31</f>
        <v>880000О.99.0.АЭ22АА55000</v>
      </c>
      <c r="C92" s="33" t="s">
        <v>145</v>
      </c>
      <c r="D92" s="10" t="s">
        <v>103</v>
      </c>
      <c r="E92" s="47" t="s">
        <v>104</v>
      </c>
      <c r="F92" s="10">
        <v>100</v>
      </c>
      <c r="G92" s="48">
        <f>H31*100</f>
        <v>200</v>
      </c>
      <c r="H92" s="10">
        <v>5</v>
      </c>
      <c r="I92" s="49">
        <f t="shared" si="2"/>
        <v>2</v>
      </c>
      <c r="J92" s="43"/>
    </row>
    <row r="93" spans="1:10" ht="280.5" x14ac:dyDescent="0.25">
      <c r="A93" s="45" t="s">
        <v>146</v>
      </c>
      <c r="B93" s="46" t="str">
        <f>B92</f>
        <v>880000О.99.0.АЭ22АА55000</v>
      </c>
      <c r="C93" s="33" t="s">
        <v>145</v>
      </c>
      <c r="D93" s="51" t="s">
        <v>106</v>
      </c>
      <c r="E93" s="47" t="s">
        <v>104</v>
      </c>
      <c r="F93" s="10">
        <v>100</v>
      </c>
      <c r="G93" s="48">
        <v>100</v>
      </c>
      <c r="H93" s="10">
        <v>5</v>
      </c>
      <c r="I93" s="10">
        <f t="shared" si="2"/>
        <v>1</v>
      </c>
      <c r="J93" s="43"/>
    </row>
    <row r="94" spans="1:10" ht="52.5" x14ac:dyDescent="0.25">
      <c r="A94" s="45" t="s">
        <v>147</v>
      </c>
      <c r="B94" s="46" t="str">
        <f>B92</f>
        <v>880000О.99.0.АЭ22АА55000</v>
      </c>
      <c r="C94" s="33" t="s">
        <v>145</v>
      </c>
      <c r="D94" s="51" t="s">
        <v>108</v>
      </c>
      <c r="E94" s="47" t="s">
        <v>109</v>
      </c>
      <c r="F94" s="10">
        <v>0</v>
      </c>
      <c r="G94" s="48">
        <v>0</v>
      </c>
      <c r="H94" s="10">
        <v>5</v>
      </c>
      <c r="I94" s="10">
        <v>1</v>
      </c>
      <c r="J94" s="43"/>
    </row>
    <row r="95" spans="1:10" ht="63.75" x14ac:dyDescent="0.25">
      <c r="A95" s="45" t="s">
        <v>148</v>
      </c>
      <c r="B95" s="46" t="str">
        <f>B92</f>
        <v>880000О.99.0.АЭ22АА55000</v>
      </c>
      <c r="C95" s="33" t="s">
        <v>145</v>
      </c>
      <c r="D95" s="10" t="s">
        <v>111</v>
      </c>
      <c r="E95" s="47" t="s">
        <v>104</v>
      </c>
      <c r="F95" s="10">
        <v>100</v>
      </c>
      <c r="G95" s="48">
        <v>100</v>
      </c>
      <c r="H95" s="10">
        <v>5</v>
      </c>
      <c r="I95" s="10">
        <f t="shared" si="2"/>
        <v>1</v>
      </c>
      <c r="J95" s="43"/>
    </row>
    <row r="96" spans="1:10" ht="52.5" x14ac:dyDescent="0.25">
      <c r="A96" s="45" t="s">
        <v>149</v>
      </c>
      <c r="B96" s="46" t="str">
        <f>B92</f>
        <v>880000О.99.0.АЭ22АА55000</v>
      </c>
      <c r="C96" s="33" t="s">
        <v>145</v>
      </c>
      <c r="D96" s="51" t="s">
        <v>113</v>
      </c>
      <c r="E96" s="47" t="s">
        <v>104</v>
      </c>
      <c r="F96" s="10">
        <v>100</v>
      </c>
      <c r="G96" s="48">
        <v>100</v>
      </c>
      <c r="H96" s="10">
        <v>5</v>
      </c>
      <c r="I96" s="10">
        <f t="shared" si="2"/>
        <v>1</v>
      </c>
      <c r="J96" s="43"/>
    </row>
    <row r="97" spans="1:10" ht="52.5" x14ac:dyDescent="0.25">
      <c r="A97" s="45" t="s">
        <v>150</v>
      </c>
      <c r="B97" s="46" t="str">
        <f>B92</f>
        <v>880000О.99.0.АЭ22АА55000</v>
      </c>
      <c r="C97" s="33" t="s">
        <v>145</v>
      </c>
      <c r="D97" s="51" t="s">
        <v>115</v>
      </c>
      <c r="E97" s="47" t="s">
        <v>104</v>
      </c>
      <c r="F97" s="10">
        <v>100</v>
      </c>
      <c r="G97" s="48">
        <v>95</v>
      </c>
      <c r="H97" s="10">
        <v>5</v>
      </c>
      <c r="I97" s="10">
        <f t="shared" si="2"/>
        <v>0.95</v>
      </c>
      <c r="J97" s="43"/>
    </row>
    <row r="98" spans="1:10" ht="93" x14ac:dyDescent="0.25">
      <c r="A98" s="45" t="s">
        <v>151</v>
      </c>
      <c r="B98" s="50" t="str">
        <f>B32</f>
        <v>880000О.99.0.АЭ22АА64000</v>
      </c>
      <c r="C98" s="33" t="s">
        <v>152</v>
      </c>
      <c r="D98" s="10" t="s">
        <v>103</v>
      </c>
      <c r="E98" s="47" t="s">
        <v>104</v>
      </c>
      <c r="F98" s="10">
        <v>100</v>
      </c>
      <c r="G98" s="48">
        <f>H32*100</f>
        <v>100</v>
      </c>
      <c r="H98" s="10">
        <v>5</v>
      </c>
      <c r="I98" s="49">
        <f t="shared" si="2"/>
        <v>1</v>
      </c>
      <c r="J98" s="43"/>
    </row>
    <row r="99" spans="1:10" ht="280.5" x14ac:dyDescent="0.25">
      <c r="A99" s="45" t="s">
        <v>153</v>
      </c>
      <c r="B99" s="46" t="str">
        <f>B98</f>
        <v>880000О.99.0.АЭ22АА64000</v>
      </c>
      <c r="C99" s="33" t="s">
        <v>152</v>
      </c>
      <c r="D99" s="51" t="s">
        <v>106</v>
      </c>
      <c r="E99" s="47" t="s">
        <v>104</v>
      </c>
      <c r="F99" s="10">
        <v>100</v>
      </c>
      <c r="G99" s="48">
        <v>100</v>
      </c>
      <c r="H99" s="10">
        <v>5</v>
      </c>
      <c r="I99" s="10">
        <f t="shared" si="2"/>
        <v>1</v>
      </c>
      <c r="J99" s="43"/>
    </row>
    <row r="100" spans="1:10" ht="93" x14ac:dyDescent="0.25">
      <c r="A100" s="45" t="s">
        <v>154</v>
      </c>
      <c r="B100" s="46" t="str">
        <f>B98</f>
        <v>880000О.99.0.АЭ22АА64000</v>
      </c>
      <c r="C100" s="33" t="s">
        <v>152</v>
      </c>
      <c r="D100" s="51" t="s">
        <v>108</v>
      </c>
      <c r="E100" s="47" t="s">
        <v>109</v>
      </c>
      <c r="F100" s="10">
        <v>0</v>
      </c>
      <c r="G100" s="48">
        <v>0</v>
      </c>
      <c r="H100" s="10">
        <v>5</v>
      </c>
      <c r="I100" s="10">
        <v>0</v>
      </c>
      <c r="J100" s="43"/>
    </row>
    <row r="101" spans="1:10" ht="93" x14ac:dyDescent="0.25">
      <c r="A101" s="45" t="s">
        <v>155</v>
      </c>
      <c r="B101" s="46" t="str">
        <f>B98</f>
        <v>880000О.99.0.АЭ22АА64000</v>
      </c>
      <c r="C101" s="33" t="s">
        <v>152</v>
      </c>
      <c r="D101" s="10" t="s">
        <v>111</v>
      </c>
      <c r="E101" s="47" t="s">
        <v>104</v>
      </c>
      <c r="F101" s="10">
        <v>100</v>
      </c>
      <c r="G101" s="48">
        <v>100</v>
      </c>
      <c r="H101" s="10">
        <v>5</v>
      </c>
      <c r="I101" s="10">
        <f t="shared" si="2"/>
        <v>1</v>
      </c>
      <c r="J101" s="43"/>
    </row>
    <row r="102" spans="1:10" ht="93" x14ac:dyDescent="0.25">
      <c r="A102" s="52" t="s">
        <v>156</v>
      </c>
      <c r="B102" s="46" t="str">
        <f>B98</f>
        <v>880000О.99.0.АЭ22АА64000</v>
      </c>
      <c r="C102" s="33" t="s">
        <v>152</v>
      </c>
      <c r="D102" s="51" t="s">
        <v>113</v>
      </c>
      <c r="E102" s="47" t="s">
        <v>104</v>
      </c>
      <c r="F102" s="10">
        <v>100</v>
      </c>
      <c r="G102" s="48">
        <v>100</v>
      </c>
      <c r="H102" s="10">
        <v>5</v>
      </c>
      <c r="I102" s="10">
        <f t="shared" si="2"/>
        <v>1</v>
      </c>
      <c r="J102" s="43"/>
    </row>
    <row r="103" spans="1:10" ht="93" x14ac:dyDescent="0.25">
      <c r="A103" s="52" t="s">
        <v>157</v>
      </c>
      <c r="B103" s="46" t="str">
        <f>B98</f>
        <v>880000О.99.0.АЭ22АА64000</v>
      </c>
      <c r="C103" s="33" t="s">
        <v>152</v>
      </c>
      <c r="D103" s="51" t="s">
        <v>115</v>
      </c>
      <c r="E103" s="47" t="s">
        <v>104</v>
      </c>
      <c r="F103" s="10">
        <v>100</v>
      </c>
      <c r="G103" s="48">
        <v>95</v>
      </c>
      <c r="H103" s="10">
        <v>5</v>
      </c>
      <c r="I103" s="10">
        <f t="shared" si="2"/>
        <v>0.95</v>
      </c>
      <c r="J103" s="43"/>
    </row>
    <row r="104" spans="1:10" ht="51.75" x14ac:dyDescent="0.25">
      <c r="A104" s="52" t="s">
        <v>158</v>
      </c>
      <c r="B104" s="50" t="str">
        <f>B33</f>
        <v>870000О.99.0.АЭ25АА73000</v>
      </c>
      <c r="C104" s="33" t="s">
        <v>159</v>
      </c>
      <c r="D104" s="10" t="s">
        <v>103</v>
      </c>
      <c r="E104" s="47" t="s">
        <v>104</v>
      </c>
      <c r="F104" s="10">
        <v>100</v>
      </c>
      <c r="G104" s="48">
        <f>H33*100</f>
        <v>100</v>
      </c>
      <c r="H104" s="10">
        <v>5</v>
      </c>
      <c r="I104" s="49">
        <f>G104/F104</f>
        <v>1</v>
      </c>
      <c r="J104" s="43"/>
    </row>
    <row r="105" spans="1:10" ht="280.5" x14ac:dyDescent="0.25">
      <c r="A105" s="52" t="s">
        <v>160</v>
      </c>
      <c r="B105" s="46" t="str">
        <f>B104</f>
        <v>870000О.99.0.АЭ25АА73000</v>
      </c>
      <c r="C105" s="33" t="s">
        <v>159</v>
      </c>
      <c r="D105" s="51" t="s">
        <v>106</v>
      </c>
      <c r="E105" s="47" t="s">
        <v>104</v>
      </c>
      <c r="F105" s="10">
        <v>100</v>
      </c>
      <c r="G105" s="48">
        <v>100</v>
      </c>
      <c r="H105" s="10">
        <v>5</v>
      </c>
      <c r="I105" s="10">
        <f t="shared" si="2"/>
        <v>1</v>
      </c>
      <c r="J105" s="43"/>
    </row>
    <row r="106" spans="1:10" ht="51.75" x14ac:dyDescent="0.25">
      <c r="A106" s="52" t="s">
        <v>161</v>
      </c>
      <c r="B106" s="46" t="str">
        <f>B104</f>
        <v>870000О.99.0.АЭ25АА73000</v>
      </c>
      <c r="C106" s="33" t="s">
        <v>159</v>
      </c>
      <c r="D106" s="51" t="s">
        <v>108</v>
      </c>
      <c r="E106" s="47" t="s">
        <v>109</v>
      </c>
      <c r="F106" s="10">
        <v>0</v>
      </c>
      <c r="G106" s="48">
        <v>0</v>
      </c>
      <c r="H106" s="10">
        <v>5</v>
      </c>
      <c r="I106" s="10">
        <v>0</v>
      </c>
      <c r="J106" s="43"/>
    </row>
    <row r="107" spans="1:10" ht="63.75" x14ac:dyDescent="0.25">
      <c r="A107" s="52" t="s">
        <v>162</v>
      </c>
      <c r="B107" s="46" t="str">
        <f>B104</f>
        <v>870000О.99.0.АЭ25АА73000</v>
      </c>
      <c r="C107" s="33" t="s">
        <v>159</v>
      </c>
      <c r="D107" s="10" t="s">
        <v>111</v>
      </c>
      <c r="E107" s="47" t="s">
        <v>104</v>
      </c>
      <c r="F107" s="10">
        <v>100</v>
      </c>
      <c r="G107" s="48">
        <v>100</v>
      </c>
      <c r="H107" s="10">
        <v>5</v>
      </c>
      <c r="I107" s="10">
        <f t="shared" si="2"/>
        <v>1</v>
      </c>
      <c r="J107" s="43"/>
    </row>
    <row r="108" spans="1:10" ht="51.75" x14ac:dyDescent="0.25">
      <c r="A108" s="52" t="s">
        <v>163</v>
      </c>
      <c r="B108" s="46" t="str">
        <f>B104</f>
        <v>870000О.99.0.АЭ25АА73000</v>
      </c>
      <c r="C108" s="33" t="s">
        <v>159</v>
      </c>
      <c r="D108" s="51" t="s">
        <v>113</v>
      </c>
      <c r="E108" s="47" t="s">
        <v>104</v>
      </c>
      <c r="F108" s="10">
        <v>100</v>
      </c>
      <c r="G108" s="48">
        <v>100</v>
      </c>
      <c r="H108" s="10">
        <v>5</v>
      </c>
      <c r="I108" s="10">
        <f t="shared" si="2"/>
        <v>1</v>
      </c>
      <c r="J108" s="43"/>
    </row>
    <row r="109" spans="1:10" ht="51.75" x14ac:dyDescent="0.25">
      <c r="A109" s="52" t="s">
        <v>164</v>
      </c>
      <c r="B109" s="46" t="str">
        <f>B104</f>
        <v>870000О.99.0.АЭ25АА73000</v>
      </c>
      <c r="C109" s="33" t="s">
        <v>159</v>
      </c>
      <c r="D109" s="51" t="s">
        <v>115</v>
      </c>
      <c r="E109" s="47" t="s">
        <v>104</v>
      </c>
      <c r="F109" s="10">
        <v>100</v>
      </c>
      <c r="G109" s="48">
        <v>95</v>
      </c>
      <c r="H109" s="10">
        <v>5</v>
      </c>
      <c r="I109" s="10">
        <f t="shared" si="2"/>
        <v>0.95</v>
      </c>
      <c r="J109" s="43"/>
    </row>
    <row r="110" spans="1:10" ht="51.75" x14ac:dyDescent="0.25">
      <c r="A110" s="52" t="s">
        <v>165</v>
      </c>
      <c r="B110" s="50" t="str">
        <f>B34</f>
        <v>870000О.99.0.АЭ25АА78000</v>
      </c>
      <c r="C110" s="33" t="s">
        <v>166</v>
      </c>
      <c r="D110" s="10" t="s">
        <v>103</v>
      </c>
      <c r="E110" s="47" t="s">
        <v>104</v>
      </c>
      <c r="F110" s="10">
        <v>100</v>
      </c>
      <c r="G110" s="48">
        <f>H34*100</f>
        <v>0</v>
      </c>
      <c r="H110" s="10">
        <v>5</v>
      </c>
      <c r="I110" s="49">
        <f>G110/F110</f>
        <v>0</v>
      </c>
      <c r="J110" s="43"/>
    </row>
    <row r="111" spans="1:10" ht="280.5" x14ac:dyDescent="0.25">
      <c r="A111" s="52" t="s">
        <v>167</v>
      </c>
      <c r="B111" s="46" t="str">
        <f>B110</f>
        <v>870000О.99.0.АЭ25АА78000</v>
      </c>
      <c r="C111" s="33" t="s">
        <v>166</v>
      </c>
      <c r="D111" s="51" t="s">
        <v>106</v>
      </c>
      <c r="E111" s="47" t="s">
        <v>104</v>
      </c>
      <c r="F111" s="10">
        <v>100</v>
      </c>
      <c r="G111" s="48">
        <v>100</v>
      </c>
      <c r="H111" s="10">
        <v>5</v>
      </c>
      <c r="I111" s="10">
        <f t="shared" si="2"/>
        <v>1</v>
      </c>
      <c r="J111" s="43"/>
    </row>
    <row r="112" spans="1:10" ht="51.75" x14ac:dyDescent="0.25">
      <c r="A112" s="52" t="s">
        <v>168</v>
      </c>
      <c r="B112" s="46" t="str">
        <f>B110</f>
        <v>870000О.99.0.АЭ25АА78000</v>
      </c>
      <c r="C112" s="33" t="s">
        <v>166</v>
      </c>
      <c r="D112" s="51" t="s">
        <v>108</v>
      </c>
      <c r="E112" s="47" t="s">
        <v>109</v>
      </c>
      <c r="F112" s="10">
        <v>0</v>
      </c>
      <c r="G112" s="48">
        <v>0</v>
      </c>
      <c r="H112" s="10">
        <v>5</v>
      </c>
      <c r="I112" s="10">
        <v>0</v>
      </c>
      <c r="J112" s="43"/>
    </row>
    <row r="113" spans="1:10" ht="63.75" x14ac:dyDescent="0.25">
      <c r="A113" s="52" t="s">
        <v>169</v>
      </c>
      <c r="B113" s="46" t="str">
        <f>B110</f>
        <v>870000О.99.0.АЭ25АА78000</v>
      </c>
      <c r="C113" s="33" t="s">
        <v>166</v>
      </c>
      <c r="D113" s="10" t="s">
        <v>111</v>
      </c>
      <c r="E113" s="47" t="s">
        <v>104</v>
      </c>
      <c r="F113" s="10">
        <v>100</v>
      </c>
      <c r="G113" s="48">
        <v>100</v>
      </c>
      <c r="H113" s="10">
        <v>5</v>
      </c>
      <c r="I113" s="10">
        <f t="shared" si="2"/>
        <v>1</v>
      </c>
      <c r="J113" s="43"/>
    </row>
    <row r="114" spans="1:10" ht="51.75" x14ac:dyDescent="0.25">
      <c r="A114" s="52" t="s">
        <v>170</v>
      </c>
      <c r="B114" s="46" t="str">
        <f>B110</f>
        <v>870000О.99.0.АЭ25АА78000</v>
      </c>
      <c r="C114" s="33" t="s">
        <v>166</v>
      </c>
      <c r="D114" s="51" t="s">
        <v>113</v>
      </c>
      <c r="E114" s="47" t="s">
        <v>104</v>
      </c>
      <c r="F114" s="10">
        <v>100</v>
      </c>
      <c r="G114" s="48">
        <v>100</v>
      </c>
      <c r="H114" s="10">
        <v>5</v>
      </c>
      <c r="I114" s="10">
        <f t="shared" si="2"/>
        <v>1</v>
      </c>
      <c r="J114" s="43"/>
    </row>
    <row r="115" spans="1:10" ht="51.75" x14ac:dyDescent="0.25">
      <c r="A115" s="52" t="s">
        <v>171</v>
      </c>
      <c r="B115" s="46" t="str">
        <f>B110</f>
        <v>870000О.99.0.АЭ25АА78000</v>
      </c>
      <c r="C115" s="33" t="s">
        <v>166</v>
      </c>
      <c r="D115" s="51" t="s">
        <v>115</v>
      </c>
      <c r="E115" s="47" t="s">
        <v>104</v>
      </c>
      <c r="F115" s="10">
        <v>100</v>
      </c>
      <c r="G115" s="48">
        <v>95</v>
      </c>
      <c r="H115" s="10">
        <v>5</v>
      </c>
      <c r="I115" s="10">
        <f t="shared" si="2"/>
        <v>0.95</v>
      </c>
      <c r="J115" s="43"/>
    </row>
    <row r="116" spans="1:10" ht="51.75" x14ac:dyDescent="0.25">
      <c r="A116" s="52" t="s">
        <v>172</v>
      </c>
      <c r="B116" s="50" t="str">
        <f>B35</f>
        <v>870000О.99.0.АЭ25АА79000</v>
      </c>
      <c r="C116" s="33" t="s">
        <v>173</v>
      </c>
      <c r="D116" s="10" t="s">
        <v>103</v>
      </c>
      <c r="E116" s="47" t="s">
        <v>104</v>
      </c>
      <c r="F116" s="10">
        <v>100</v>
      </c>
      <c r="G116" s="48">
        <f>H35*100</f>
        <v>60</v>
      </c>
      <c r="H116" s="10">
        <v>5</v>
      </c>
      <c r="I116" s="49">
        <f t="shared" si="2"/>
        <v>0.6</v>
      </c>
      <c r="J116" s="43"/>
    </row>
    <row r="117" spans="1:10" ht="280.5" x14ac:dyDescent="0.25">
      <c r="A117" s="52" t="s">
        <v>174</v>
      </c>
      <c r="B117" s="46" t="str">
        <f>B116</f>
        <v>870000О.99.0.АЭ25АА79000</v>
      </c>
      <c r="C117" s="33" t="s">
        <v>173</v>
      </c>
      <c r="D117" s="51" t="s">
        <v>106</v>
      </c>
      <c r="E117" s="47" t="s">
        <v>104</v>
      </c>
      <c r="F117" s="10">
        <v>100</v>
      </c>
      <c r="G117" s="48">
        <v>100</v>
      </c>
      <c r="H117" s="10">
        <v>5</v>
      </c>
      <c r="I117" s="10">
        <f t="shared" si="2"/>
        <v>1</v>
      </c>
      <c r="J117" s="43"/>
    </row>
    <row r="118" spans="1:10" ht="51.75" x14ac:dyDescent="0.25">
      <c r="A118" s="52" t="s">
        <v>175</v>
      </c>
      <c r="B118" s="46" t="str">
        <f>B116</f>
        <v>870000О.99.0.АЭ25АА79000</v>
      </c>
      <c r="C118" s="33" t="s">
        <v>173</v>
      </c>
      <c r="D118" s="51" t="s">
        <v>108</v>
      </c>
      <c r="E118" s="47" t="s">
        <v>109</v>
      </c>
      <c r="F118" s="33">
        <v>0</v>
      </c>
      <c r="G118" s="53">
        <v>0</v>
      </c>
      <c r="H118" s="10">
        <v>5</v>
      </c>
      <c r="I118" s="10">
        <v>0</v>
      </c>
      <c r="J118" s="43"/>
    </row>
    <row r="119" spans="1:10" ht="63.75" x14ac:dyDescent="0.25">
      <c r="A119" s="52" t="s">
        <v>176</v>
      </c>
      <c r="B119" s="46" t="str">
        <f>B116</f>
        <v>870000О.99.0.АЭ25АА79000</v>
      </c>
      <c r="C119" s="33" t="s">
        <v>173</v>
      </c>
      <c r="D119" s="10" t="s">
        <v>111</v>
      </c>
      <c r="E119" s="47" t="s">
        <v>104</v>
      </c>
      <c r="F119" s="10">
        <v>100</v>
      </c>
      <c r="G119" s="48">
        <v>100</v>
      </c>
      <c r="H119" s="10">
        <v>5</v>
      </c>
      <c r="I119" s="10">
        <f t="shared" si="2"/>
        <v>1</v>
      </c>
      <c r="J119" s="43"/>
    </row>
    <row r="120" spans="1:10" ht="51.75" x14ac:dyDescent="0.25">
      <c r="A120" s="52" t="s">
        <v>177</v>
      </c>
      <c r="B120" s="46" t="str">
        <f>B116</f>
        <v>870000О.99.0.АЭ25АА79000</v>
      </c>
      <c r="C120" s="33" t="s">
        <v>173</v>
      </c>
      <c r="D120" s="51" t="s">
        <v>113</v>
      </c>
      <c r="E120" s="47" t="s">
        <v>104</v>
      </c>
      <c r="F120" s="10">
        <v>100</v>
      </c>
      <c r="G120" s="48">
        <v>100</v>
      </c>
      <c r="H120" s="10">
        <v>5</v>
      </c>
      <c r="I120" s="10">
        <f t="shared" si="2"/>
        <v>1</v>
      </c>
      <c r="J120" s="43"/>
    </row>
    <row r="121" spans="1:10" ht="51.75" x14ac:dyDescent="0.25">
      <c r="A121" s="52" t="s">
        <v>178</v>
      </c>
      <c r="B121" s="46" t="str">
        <f>B116</f>
        <v>870000О.99.0.АЭ25АА79000</v>
      </c>
      <c r="C121" s="33" t="s">
        <v>173</v>
      </c>
      <c r="D121" s="51" t="s">
        <v>115</v>
      </c>
      <c r="E121" s="47" t="s">
        <v>104</v>
      </c>
      <c r="F121" s="10">
        <v>100</v>
      </c>
      <c r="G121" s="48">
        <v>95</v>
      </c>
      <c r="H121" s="10">
        <v>5</v>
      </c>
      <c r="I121" s="10">
        <f t="shared" si="2"/>
        <v>0.95</v>
      </c>
      <c r="J121" s="43"/>
    </row>
    <row r="122" spans="1:10" ht="51.75" x14ac:dyDescent="0.25">
      <c r="A122" s="52" t="s">
        <v>179</v>
      </c>
      <c r="B122" s="50" t="str">
        <f>B36</f>
        <v>870000О.99.0.АЭ25АА77000</v>
      </c>
      <c r="C122" s="33" t="s">
        <v>180</v>
      </c>
      <c r="D122" s="10" t="s">
        <v>103</v>
      </c>
      <c r="E122" s="47" t="s">
        <v>104</v>
      </c>
      <c r="F122" s="10">
        <v>100</v>
      </c>
      <c r="G122" s="48">
        <f>H36*100</f>
        <v>17</v>
      </c>
      <c r="H122" s="10">
        <v>5</v>
      </c>
      <c r="I122" s="49">
        <f>G122/F122</f>
        <v>0.17</v>
      </c>
      <c r="J122" s="43">
        <f>L34</f>
        <v>0</v>
      </c>
    </row>
    <row r="123" spans="1:10" ht="280.5" x14ac:dyDescent="0.25">
      <c r="A123" s="52" t="s">
        <v>181</v>
      </c>
      <c r="B123" s="46" t="str">
        <f>B122</f>
        <v>870000О.99.0.АЭ25АА77000</v>
      </c>
      <c r="C123" s="33" t="s">
        <v>180</v>
      </c>
      <c r="D123" s="51" t="s">
        <v>106</v>
      </c>
      <c r="E123" s="47" t="s">
        <v>104</v>
      </c>
      <c r="F123" s="10">
        <v>100</v>
      </c>
      <c r="G123" s="48">
        <v>100</v>
      </c>
      <c r="H123" s="10">
        <v>5</v>
      </c>
      <c r="I123" s="10">
        <f t="shared" si="2"/>
        <v>1</v>
      </c>
      <c r="J123" s="43"/>
    </row>
    <row r="124" spans="1:10" ht="51.75" x14ac:dyDescent="0.25">
      <c r="A124" s="52" t="s">
        <v>182</v>
      </c>
      <c r="B124" s="46" t="str">
        <f>B122</f>
        <v>870000О.99.0.АЭ25АА77000</v>
      </c>
      <c r="C124" s="33" t="s">
        <v>180</v>
      </c>
      <c r="D124" s="51" t="s">
        <v>108</v>
      </c>
      <c r="E124" s="47" t="s">
        <v>109</v>
      </c>
      <c r="F124" s="10">
        <v>0</v>
      </c>
      <c r="G124" s="48">
        <v>0</v>
      </c>
      <c r="H124" s="10">
        <v>5</v>
      </c>
      <c r="I124" s="10">
        <v>0</v>
      </c>
      <c r="J124" s="43"/>
    </row>
    <row r="125" spans="1:10" ht="63.75" x14ac:dyDescent="0.25">
      <c r="A125" s="52" t="s">
        <v>183</v>
      </c>
      <c r="B125" s="46" t="str">
        <f>B122</f>
        <v>870000О.99.0.АЭ25АА77000</v>
      </c>
      <c r="C125" s="33" t="s">
        <v>180</v>
      </c>
      <c r="D125" s="10" t="s">
        <v>111</v>
      </c>
      <c r="E125" s="47" t="s">
        <v>104</v>
      </c>
      <c r="F125" s="10">
        <v>100</v>
      </c>
      <c r="G125" s="48">
        <v>100</v>
      </c>
      <c r="H125" s="10">
        <v>5</v>
      </c>
      <c r="I125" s="10">
        <f t="shared" si="2"/>
        <v>1</v>
      </c>
      <c r="J125" s="43"/>
    </row>
    <row r="126" spans="1:10" ht="51.75" x14ac:dyDescent="0.25">
      <c r="A126" s="52" t="s">
        <v>184</v>
      </c>
      <c r="B126" s="46" t="str">
        <f>B122</f>
        <v>870000О.99.0.АЭ25АА77000</v>
      </c>
      <c r="C126" s="33" t="s">
        <v>180</v>
      </c>
      <c r="D126" s="51" t="s">
        <v>113</v>
      </c>
      <c r="E126" s="47" t="s">
        <v>104</v>
      </c>
      <c r="F126" s="10">
        <v>100</v>
      </c>
      <c r="G126" s="48">
        <v>100</v>
      </c>
      <c r="H126" s="10">
        <v>5</v>
      </c>
      <c r="I126" s="10">
        <f t="shared" ref="I126:I133" si="3">G126/F126</f>
        <v>1</v>
      </c>
      <c r="J126" s="43"/>
    </row>
    <row r="127" spans="1:10" ht="51.75" x14ac:dyDescent="0.25">
      <c r="A127" s="52" t="s">
        <v>185</v>
      </c>
      <c r="B127" s="46" t="str">
        <f>B122</f>
        <v>870000О.99.0.АЭ25АА77000</v>
      </c>
      <c r="C127" s="33" t="s">
        <v>180</v>
      </c>
      <c r="D127" s="51" t="s">
        <v>115</v>
      </c>
      <c r="E127" s="47" t="s">
        <v>104</v>
      </c>
      <c r="F127" s="10">
        <v>100</v>
      </c>
      <c r="G127" s="48">
        <v>95</v>
      </c>
      <c r="H127" s="10">
        <v>5</v>
      </c>
      <c r="I127" s="10">
        <f t="shared" si="3"/>
        <v>0.95</v>
      </c>
      <c r="J127" s="43"/>
    </row>
    <row r="128" spans="1:10" ht="52.5" x14ac:dyDescent="0.25">
      <c r="A128" s="52" t="s">
        <v>186</v>
      </c>
      <c r="B128" s="50" t="str">
        <f>B37</f>
        <v>870000О.99.0.АЭ25АА76000</v>
      </c>
      <c r="C128" s="33" t="s">
        <v>187</v>
      </c>
      <c r="D128" s="10" t="s">
        <v>103</v>
      </c>
      <c r="E128" s="47" t="s">
        <v>104</v>
      </c>
      <c r="F128" s="10">
        <v>100</v>
      </c>
      <c r="G128" s="48">
        <f>H37*100</f>
        <v>82</v>
      </c>
      <c r="H128" s="10">
        <v>5</v>
      </c>
      <c r="I128" s="49">
        <f>G128/F128</f>
        <v>0.82</v>
      </c>
      <c r="J128" s="43"/>
    </row>
    <row r="129" spans="1:10" ht="280.5" x14ac:dyDescent="0.25">
      <c r="A129" s="52" t="s">
        <v>188</v>
      </c>
      <c r="B129" s="46" t="str">
        <f>B128</f>
        <v>870000О.99.0.АЭ25АА76000</v>
      </c>
      <c r="C129" s="33" t="s">
        <v>187</v>
      </c>
      <c r="D129" s="51" t="s">
        <v>106</v>
      </c>
      <c r="E129" s="47" t="s">
        <v>104</v>
      </c>
      <c r="F129" s="10">
        <v>100</v>
      </c>
      <c r="G129" s="48">
        <v>100</v>
      </c>
      <c r="H129" s="10">
        <v>5</v>
      </c>
      <c r="I129" s="10">
        <f t="shared" si="3"/>
        <v>1</v>
      </c>
      <c r="J129" s="43"/>
    </row>
    <row r="130" spans="1:10" ht="52.5" x14ac:dyDescent="0.25">
      <c r="A130" s="52" t="s">
        <v>189</v>
      </c>
      <c r="B130" s="46" t="str">
        <f>B128</f>
        <v>870000О.99.0.АЭ25АА76000</v>
      </c>
      <c r="C130" s="33" t="s">
        <v>187</v>
      </c>
      <c r="D130" s="51" t="s">
        <v>108</v>
      </c>
      <c r="E130" s="47" t="s">
        <v>109</v>
      </c>
      <c r="F130" s="10">
        <v>0</v>
      </c>
      <c r="G130" s="48">
        <v>0</v>
      </c>
      <c r="H130" s="10">
        <v>5</v>
      </c>
      <c r="I130" s="10">
        <v>0</v>
      </c>
      <c r="J130" s="43"/>
    </row>
    <row r="131" spans="1:10" ht="63.75" x14ac:dyDescent="0.25">
      <c r="A131" s="52" t="s">
        <v>190</v>
      </c>
      <c r="B131" s="46" t="str">
        <f>B128</f>
        <v>870000О.99.0.АЭ25АА76000</v>
      </c>
      <c r="C131" s="33" t="s">
        <v>187</v>
      </c>
      <c r="D131" s="10" t="s">
        <v>111</v>
      </c>
      <c r="E131" s="47" t="s">
        <v>104</v>
      </c>
      <c r="F131" s="10">
        <v>100</v>
      </c>
      <c r="G131" s="48">
        <v>100</v>
      </c>
      <c r="H131" s="10">
        <v>5</v>
      </c>
      <c r="I131" s="10">
        <f t="shared" si="3"/>
        <v>1</v>
      </c>
      <c r="J131" s="43"/>
    </row>
    <row r="132" spans="1:10" ht="52.5" x14ac:dyDescent="0.25">
      <c r="A132" s="52" t="s">
        <v>191</v>
      </c>
      <c r="B132" s="46" t="str">
        <f>B128</f>
        <v>870000О.99.0.АЭ25АА76000</v>
      </c>
      <c r="C132" s="33" t="s">
        <v>187</v>
      </c>
      <c r="D132" s="51" t="s">
        <v>113</v>
      </c>
      <c r="E132" s="47" t="s">
        <v>104</v>
      </c>
      <c r="F132" s="10">
        <v>100</v>
      </c>
      <c r="G132" s="48">
        <v>100</v>
      </c>
      <c r="H132" s="10">
        <v>5</v>
      </c>
      <c r="I132" s="10">
        <f t="shared" si="3"/>
        <v>1</v>
      </c>
      <c r="J132" s="43"/>
    </row>
    <row r="133" spans="1:10" ht="52.5" x14ac:dyDescent="0.25">
      <c r="A133" s="52" t="s">
        <v>192</v>
      </c>
      <c r="B133" s="46" t="str">
        <f>B128</f>
        <v>870000О.99.0.АЭ25АА76000</v>
      </c>
      <c r="C133" s="33" t="s">
        <v>187</v>
      </c>
      <c r="D133" s="51" t="s">
        <v>115</v>
      </c>
      <c r="E133" s="47" t="s">
        <v>104</v>
      </c>
      <c r="F133" s="10">
        <v>100</v>
      </c>
      <c r="G133" s="48">
        <v>95</v>
      </c>
      <c r="H133" s="10">
        <v>5</v>
      </c>
      <c r="I133" s="10">
        <f t="shared" si="3"/>
        <v>0.95</v>
      </c>
      <c r="J133" s="43"/>
    </row>
    <row r="134" spans="1:10" ht="51" x14ac:dyDescent="0.25">
      <c r="A134" s="52" t="s">
        <v>193</v>
      </c>
      <c r="B134" s="50" t="str">
        <f>B38</f>
        <v>880000О.99.0.АЭ26АА10000</v>
      </c>
      <c r="C134" s="33" t="s">
        <v>194</v>
      </c>
      <c r="D134" s="10" t="s">
        <v>103</v>
      </c>
      <c r="E134" s="47" t="s">
        <v>104</v>
      </c>
      <c r="F134" s="10">
        <v>100</v>
      </c>
      <c r="G134" s="48">
        <f>H38*100</f>
        <v>100</v>
      </c>
      <c r="H134" s="10">
        <v>5</v>
      </c>
      <c r="I134" s="49">
        <f t="shared" ref="I134:I181" si="4">G134/F134</f>
        <v>1</v>
      </c>
      <c r="J134" s="54">
        <f>L36</f>
        <v>0</v>
      </c>
    </row>
    <row r="135" spans="1:10" ht="280.5" x14ac:dyDescent="0.25">
      <c r="A135" s="52" t="s">
        <v>195</v>
      </c>
      <c r="B135" s="46" t="str">
        <f>B134</f>
        <v>880000О.99.0.АЭ26АА10000</v>
      </c>
      <c r="C135" s="33" t="s">
        <v>194</v>
      </c>
      <c r="D135" s="51" t="s">
        <v>106</v>
      </c>
      <c r="E135" s="47" t="s">
        <v>104</v>
      </c>
      <c r="F135" s="10">
        <v>100</v>
      </c>
      <c r="G135" s="48">
        <v>100</v>
      </c>
      <c r="H135" s="10">
        <v>5</v>
      </c>
      <c r="I135" s="10">
        <f t="shared" si="4"/>
        <v>1</v>
      </c>
      <c r="J135" s="43"/>
    </row>
    <row r="136" spans="1:10" ht="51" x14ac:dyDescent="0.25">
      <c r="A136" s="52" t="s">
        <v>196</v>
      </c>
      <c r="B136" s="46" t="str">
        <f>B134</f>
        <v>880000О.99.0.АЭ26АА10000</v>
      </c>
      <c r="C136" s="33" t="s">
        <v>194</v>
      </c>
      <c r="D136" s="51" t="s">
        <v>108</v>
      </c>
      <c r="E136" s="47" t="s">
        <v>109</v>
      </c>
      <c r="F136" s="33">
        <v>0</v>
      </c>
      <c r="G136" s="53">
        <v>0</v>
      </c>
      <c r="H136" s="33">
        <v>5</v>
      </c>
      <c r="I136" s="10">
        <v>0</v>
      </c>
      <c r="J136" s="43"/>
    </row>
    <row r="137" spans="1:10" ht="63.75" x14ac:dyDescent="0.25">
      <c r="A137" s="52" t="s">
        <v>197</v>
      </c>
      <c r="B137" s="46" t="str">
        <f>B134</f>
        <v>880000О.99.0.АЭ26АА10000</v>
      </c>
      <c r="C137" s="33" t="s">
        <v>194</v>
      </c>
      <c r="D137" s="10" t="s">
        <v>111</v>
      </c>
      <c r="E137" s="47" t="s">
        <v>104</v>
      </c>
      <c r="F137" s="10">
        <v>100</v>
      </c>
      <c r="G137" s="48">
        <v>100</v>
      </c>
      <c r="H137" s="10">
        <v>5</v>
      </c>
      <c r="I137" s="10">
        <f t="shared" si="4"/>
        <v>1</v>
      </c>
      <c r="J137" s="43"/>
    </row>
    <row r="138" spans="1:10" ht="51" x14ac:dyDescent="0.25">
      <c r="A138" s="52" t="s">
        <v>198</v>
      </c>
      <c r="B138" s="46" t="str">
        <f>B134</f>
        <v>880000О.99.0.АЭ26АА10000</v>
      </c>
      <c r="C138" s="33" t="s">
        <v>194</v>
      </c>
      <c r="D138" s="51" t="s">
        <v>113</v>
      </c>
      <c r="E138" s="47" t="s">
        <v>104</v>
      </c>
      <c r="F138" s="10">
        <v>100</v>
      </c>
      <c r="G138" s="48">
        <v>100</v>
      </c>
      <c r="H138" s="10">
        <v>5</v>
      </c>
      <c r="I138" s="10">
        <f t="shared" si="4"/>
        <v>1</v>
      </c>
      <c r="J138" s="43"/>
    </row>
    <row r="139" spans="1:10" ht="51" x14ac:dyDescent="0.25">
      <c r="A139" s="52" t="s">
        <v>199</v>
      </c>
      <c r="B139" s="46" t="str">
        <f>B134</f>
        <v>880000О.99.0.АЭ26АА10000</v>
      </c>
      <c r="C139" s="33" t="s">
        <v>194</v>
      </c>
      <c r="D139" s="51" t="s">
        <v>115</v>
      </c>
      <c r="E139" s="47" t="s">
        <v>104</v>
      </c>
      <c r="F139" s="10">
        <v>100</v>
      </c>
      <c r="G139" s="48">
        <v>90</v>
      </c>
      <c r="H139" s="10">
        <v>5</v>
      </c>
      <c r="I139" s="10">
        <v>0.95</v>
      </c>
      <c r="J139" s="43"/>
    </row>
    <row r="140" spans="1:10" ht="51.75" x14ac:dyDescent="0.25">
      <c r="A140" s="48" t="s">
        <v>200</v>
      </c>
      <c r="B140" s="50" t="str">
        <f>B39</f>
        <v>880000О.99.0.АЭ26АА19000</v>
      </c>
      <c r="C140" s="33" t="s">
        <v>201</v>
      </c>
      <c r="D140" s="10" t="s">
        <v>103</v>
      </c>
      <c r="E140" s="47" t="s">
        <v>104</v>
      </c>
      <c r="F140" s="10">
        <v>100</v>
      </c>
      <c r="G140" s="48">
        <f>H39*100</f>
        <v>53</v>
      </c>
      <c r="H140" s="10">
        <v>5</v>
      </c>
      <c r="I140" s="49">
        <f t="shared" si="4"/>
        <v>0.53</v>
      </c>
      <c r="J140" s="43"/>
    </row>
    <row r="141" spans="1:10" ht="280.5" x14ac:dyDescent="0.25">
      <c r="A141" s="48" t="s">
        <v>202</v>
      </c>
      <c r="B141" s="46" t="str">
        <f>B140</f>
        <v>880000О.99.0.АЭ26АА19000</v>
      </c>
      <c r="C141" s="33" t="s">
        <v>201</v>
      </c>
      <c r="D141" s="51" t="s">
        <v>106</v>
      </c>
      <c r="E141" s="47" t="s">
        <v>104</v>
      </c>
      <c r="F141" s="10">
        <v>100</v>
      </c>
      <c r="G141" s="48">
        <v>100</v>
      </c>
      <c r="H141" s="10">
        <v>5</v>
      </c>
      <c r="I141" s="10">
        <f t="shared" si="4"/>
        <v>1</v>
      </c>
      <c r="J141" s="43"/>
    </row>
    <row r="142" spans="1:10" ht="51.75" x14ac:dyDescent="0.25">
      <c r="A142" s="48" t="s">
        <v>203</v>
      </c>
      <c r="B142" s="46" t="str">
        <f>B140</f>
        <v>880000О.99.0.АЭ26АА19000</v>
      </c>
      <c r="C142" s="33" t="s">
        <v>201</v>
      </c>
      <c r="D142" s="51" t="s">
        <v>108</v>
      </c>
      <c r="E142" s="47" t="s">
        <v>109</v>
      </c>
      <c r="F142" s="10">
        <v>0</v>
      </c>
      <c r="G142" s="48">
        <v>0</v>
      </c>
      <c r="H142" s="10">
        <v>5</v>
      </c>
      <c r="I142" s="10">
        <v>0</v>
      </c>
      <c r="J142" s="43"/>
    </row>
    <row r="143" spans="1:10" ht="63.75" x14ac:dyDescent="0.25">
      <c r="A143" s="48" t="s">
        <v>204</v>
      </c>
      <c r="B143" s="46" t="str">
        <f>B140</f>
        <v>880000О.99.0.АЭ26АА19000</v>
      </c>
      <c r="C143" s="33" t="s">
        <v>201</v>
      </c>
      <c r="D143" s="10" t="s">
        <v>111</v>
      </c>
      <c r="E143" s="47" t="s">
        <v>104</v>
      </c>
      <c r="F143" s="10">
        <v>100</v>
      </c>
      <c r="G143" s="48">
        <v>100</v>
      </c>
      <c r="H143" s="10">
        <v>5</v>
      </c>
      <c r="I143" s="10">
        <f t="shared" si="4"/>
        <v>1</v>
      </c>
      <c r="J143" s="43"/>
    </row>
    <row r="144" spans="1:10" ht="51.75" x14ac:dyDescent="0.25">
      <c r="A144" s="48" t="s">
        <v>205</v>
      </c>
      <c r="B144" s="46" t="str">
        <f>B140</f>
        <v>880000О.99.0.АЭ26АА19000</v>
      </c>
      <c r="C144" s="33" t="s">
        <v>201</v>
      </c>
      <c r="D144" s="51" t="s">
        <v>113</v>
      </c>
      <c r="E144" s="47" t="s">
        <v>104</v>
      </c>
      <c r="F144" s="10">
        <v>100</v>
      </c>
      <c r="G144" s="48">
        <v>100</v>
      </c>
      <c r="H144" s="10">
        <v>5</v>
      </c>
      <c r="I144" s="10">
        <f t="shared" si="4"/>
        <v>1</v>
      </c>
      <c r="J144" s="43"/>
    </row>
    <row r="145" spans="1:10" ht="51.75" x14ac:dyDescent="0.25">
      <c r="A145" s="48" t="s">
        <v>206</v>
      </c>
      <c r="B145" s="46" t="str">
        <f>B140</f>
        <v>880000О.99.0.АЭ26АА19000</v>
      </c>
      <c r="C145" s="33" t="s">
        <v>201</v>
      </c>
      <c r="D145" s="51" t="s">
        <v>115</v>
      </c>
      <c r="E145" s="47" t="s">
        <v>104</v>
      </c>
      <c r="F145" s="10">
        <v>100</v>
      </c>
      <c r="G145" s="48">
        <v>95</v>
      </c>
      <c r="H145" s="10">
        <v>5</v>
      </c>
      <c r="I145" s="10">
        <f t="shared" si="4"/>
        <v>0.95</v>
      </c>
      <c r="J145" s="43"/>
    </row>
    <row r="146" spans="1:10" ht="51.75" x14ac:dyDescent="0.25">
      <c r="A146" s="52" t="s">
        <v>207</v>
      </c>
      <c r="B146" s="50" t="str">
        <f>B40</f>
        <v>880000О.99.0.АЭ26АА28000</v>
      </c>
      <c r="C146" s="33" t="s">
        <v>208</v>
      </c>
      <c r="D146" s="10" t="s">
        <v>103</v>
      </c>
      <c r="E146" s="47" t="s">
        <v>104</v>
      </c>
      <c r="F146" s="10">
        <v>100</v>
      </c>
      <c r="G146" s="48">
        <f>H40*100</f>
        <v>100</v>
      </c>
      <c r="H146" s="10">
        <v>5</v>
      </c>
      <c r="I146" s="49">
        <f t="shared" si="4"/>
        <v>1</v>
      </c>
      <c r="J146" s="43"/>
    </row>
    <row r="147" spans="1:10" ht="280.5" x14ac:dyDescent="0.25">
      <c r="A147" s="52" t="s">
        <v>209</v>
      </c>
      <c r="B147" s="46" t="str">
        <f>B146</f>
        <v>880000О.99.0.АЭ26АА28000</v>
      </c>
      <c r="C147" s="33" t="s">
        <v>208</v>
      </c>
      <c r="D147" s="51" t="s">
        <v>106</v>
      </c>
      <c r="E147" s="47" t="s">
        <v>104</v>
      </c>
      <c r="F147" s="10">
        <v>100</v>
      </c>
      <c r="G147" s="48">
        <v>100</v>
      </c>
      <c r="H147" s="10">
        <v>5</v>
      </c>
      <c r="I147" s="10">
        <f t="shared" si="4"/>
        <v>1</v>
      </c>
      <c r="J147" s="43"/>
    </row>
    <row r="148" spans="1:10" ht="51.75" x14ac:dyDescent="0.25">
      <c r="A148" s="52" t="s">
        <v>210</v>
      </c>
      <c r="B148" s="46" t="str">
        <f>B146</f>
        <v>880000О.99.0.АЭ26АА28000</v>
      </c>
      <c r="C148" s="33" t="s">
        <v>208</v>
      </c>
      <c r="D148" s="51" t="s">
        <v>108</v>
      </c>
      <c r="E148" s="47" t="s">
        <v>109</v>
      </c>
      <c r="F148" s="10">
        <v>0</v>
      </c>
      <c r="G148" s="48">
        <v>0</v>
      </c>
      <c r="H148" s="10">
        <v>5</v>
      </c>
      <c r="I148" s="10">
        <v>0</v>
      </c>
      <c r="J148" s="43"/>
    </row>
    <row r="149" spans="1:10" ht="63.75" x14ac:dyDescent="0.25">
      <c r="A149" s="52" t="s">
        <v>211</v>
      </c>
      <c r="B149" s="46" t="str">
        <f>B146</f>
        <v>880000О.99.0.АЭ26АА28000</v>
      </c>
      <c r="C149" s="33" t="s">
        <v>208</v>
      </c>
      <c r="D149" s="10" t="s">
        <v>111</v>
      </c>
      <c r="E149" s="47" t="s">
        <v>104</v>
      </c>
      <c r="F149" s="10">
        <v>100</v>
      </c>
      <c r="G149" s="48">
        <v>100</v>
      </c>
      <c r="H149" s="10">
        <v>5</v>
      </c>
      <c r="I149" s="10">
        <f t="shared" si="4"/>
        <v>1</v>
      </c>
      <c r="J149" s="43"/>
    </row>
    <row r="150" spans="1:10" ht="51.75" x14ac:dyDescent="0.25">
      <c r="A150" s="52" t="s">
        <v>212</v>
      </c>
      <c r="B150" s="46" t="str">
        <f>B146</f>
        <v>880000О.99.0.АЭ26АА28000</v>
      </c>
      <c r="C150" s="33" t="s">
        <v>208</v>
      </c>
      <c r="D150" s="51" t="s">
        <v>113</v>
      </c>
      <c r="E150" s="47" t="s">
        <v>104</v>
      </c>
      <c r="F150" s="10">
        <v>100</v>
      </c>
      <c r="G150" s="48">
        <v>100</v>
      </c>
      <c r="H150" s="10">
        <v>5</v>
      </c>
      <c r="I150" s="10">
        <f t="shared" si="4"/>
        <v>1</v>
      </c>
      <c r="J150" s="43"/>
    </row>
    <row r="151" spans="1:10" ht="51.75" x14ac:dyDescent="0.25">
      <c r="A151" s="52" t="s">
        <v>213</v>
      </c>
      <c r="B151" s="46" t="str">
        <f>B146</f>
        <v>880000О.99.0.АЭ26АА28000</v>
      </c>
      <c r="C151" s="33" t="s">
        <v>208</v>
      </c>
      <c r="D151" s="51" t="s">
        <v>115</v>
      </c>
      <c r="E151" s="47" t="s">
        <v>104</v>
      </c>
      <c r="F151" s="10">
        <v>100</v>
      </c>
      <c r="G151" s="48">
        <v>90</v>
      </c>
      <c r="H151" s="10">
        <v>5</v>
      </c>
      <c r="I151" s="10">
        <f t="shared" si="4"/>
        <v>0.9</v>
      </c>
      <c r="J151" s="43"/>
    </row>
    <row r="152" spans="1:10" ht="51" x14ac:dyDescent="0.25">
      <c r="A152" s="52" t="s">
        <v>214</v>
      </c>
      <c r="B152" s="50" t="str">
        <f>B41</f>
        <v>880000О.99.0.АЭ26АА37000</v>
      </c>
      <c r="C152" s="33" t="s">
        <v>215</v>
      </c>
      <c r="D152" s="10" t="s">
        <v>103</v>
      </c>
      <c r="E152" s="47" t="s">
        <v>104</v>
      </c>
      <c r="F152" s="10">
        <v>100</v>
      </c>
      <c r="G152" s="48">
        <f>H41*100</f>
        <v>100</v>
      </c>
      <c r="H152" s="10">
        <v>5</v>
      </c>
      <c r="I152" s="49">
        <f t="shared" si="4"/>
        <v>1</v>
      </c>
      <c r="J152" s="43">
        <f>L39</f>
        <v>0</v>
      </c>
    </row>
    <row r="153" spans="1:10" ht="280.5" x14ac:dyDescent="0.25">
      <c r="A153" s="52" t="s">
        <v>216</v>
      </c>
      <c r="B153" s="46" t="str">
        <f>B152</f>
        <v>880000О.99.0.АЭ26АА37000</v>
      </c>
      <c r="C153" s="33" t="s">
        <v>215</v>
      </c>
      <c r="D153" s="51" t="s">
        <v>106</v>
      </c>
      <c r="E153" s="47" t="s">
        <v>104</v>
      </c>
      <c r="F153" s="10">
        <v>100</v>
      </c>
      <c r="G153" s="48">
        <v>100</v>
      </c>
      <c r="H153" s="10">
        <v>5</v>
      </c>
      <c r="I153" s="10">
        <f t="shared" si="4"/>
        <v>1</v>
      </c>
      <c r="J153" s="43"/>
    </row>
    <row r="154" spans="1:10" ht="51" x14ac:dyDescent="0.25">
      <c r="A154" s="52" t="s">
        <v>217</v>
      </c>
      <c r="B154" s="46" t="str">
        <f>B152</f>
        <v>880000О.99.0.АЭ26АА37000</v>
      </c>
      <c r="C154" s="33" t="s">
        <v>215</v>
      </c>
      <c r="D154" s="51" t="s">
        <v>108</v>
      </c>
      <c r="E154" s="47" t="s">
        <v>109</v>
      </c>
      <c r="F154" s="10">
        <v>0</v>
      </c>
      <c r="G154" s="48">
        <v>0</v>
      </c>
      <c r="H154" s="10">
        <v>5</v>
      </c>
      <c r="I154" s="10">
        <v>0</v>
      </c>
      <c r="J154" s="43"/>
    </row>
    <row r="155" spans="1:10" ht="63.75" x14ac:dyDescent="0.25">
      <c r="A155" s="52" t="s">
        <v>218</v>
      </c>
      <c r="B155" s="46" t="str">
        <f>B152</f>
        <v>880000О.99.0.АЭ26АА37000</v>
      </c>
      <c r="C155" s="33" t="s">
        <v>215</v>
      </c>
      <c r="D155" s="10" t="s">
        <v>111</v>
      </c>
      <c r="E155" s="47" t="s">
        <v>104</v>
      </c>
      <c r="F155" s="10">
        <v>100</v>
      </c>
      <c r="G155" s="48">
        <v>100</v>
      </c>
      <c r="H155" s="10">
        <v>5</v>
      </c>
      <c r="I155" s="10">
        <f t="shared" si="4"/>
        <v>1</v>
      </c>
      <c r="J155" s="43"/>
    </row>
    <row r="156" spans="1:10" ht="51" x14ac:dyDescent="0.25">
      <c r="A156" s="52" t="s">
        <v>219</v>
      </c>
      <c r="B156" s="46" t="str">
        <f>B152</f>
        <v>880000О.99.0.АЭ26АА37000</v>
      </c>
      <c r="C156" s="33" t="s">
        <v>215</v>
      </c>
      <c r="D156" s="51" t="s">
        <v>113</v>
      </c>
      <c r="E156" s="47" t="s">
        <v>104</v>
      </c>
      <c r="F156" s="10">
        <v>100</v>
      </c>
      <c r="G156" s="48">
        <v>100</v>
      </c>
      <c r="H156" s="10">
        <v>5</v>
      </c>
      <c r="I156" s="10">
        <f t="shared" si="4"/>
        <v>1</v>
      </c>
      <c r="J156" s="43"/>
    </row>
    <row r="157" spans="1:10" ht="51" x14ac:dyDescent="0.25">
      <c r="A157" s="52" t="s">
        <v>220</v>
      </c>
      <c r="B157" s="46" t="str">
        <f>B152</f>
        <v>880000О.99.0.АЭ26АА37000</v>
      </c>
      <c r="C157" s="33" t="s">
        <v>215</v>
      </c>
      <c r="D157" s="51" t="s">
        <v>115</v>
      </c>
      <c r="E157" s="47" t="s">
        <v>104</v>
      </c>
      <c r="F157" s="10">
        <v>100</v>
      </c>
      <c r="G157" s="48">
        <v>95</v>
      </c>
      <c r="H157" s="10">
        <v>5</v>
      </c>
      <c r="I157" s="10">
        <f t="shared" si="4"/>
        <v>0.95</v>
      </c>
      <c r="J157" s="43"/>
    </row>
    <row r="158" spans="1:10" ht="51" x14ac:dyDescent="0.25">
      <c r="A158" s="52" t="s">
        <v>221</v>
      </c>
      <c r="B158" s="50" t="str">
        <f>B42</f>
        <v>880000О.99.0.АЭ26АА55000</v>
      </c>
      <c r="C158" s="33" t="s">
        <v>222</v>
      </c>
      <c r="D158" s="10" t="s">
        <v>103</v>
      </c>
      <c r="E158" s="47" t="s">
        <v>104</v>
      </c>
      <c r="F158" s="10">
        <v>100</v>
      </c>
      <c r="G158" s="48">
        <f>H42*100</f>
        <v>367</v>
      </c>
      <c r="H158" s="10">
        <v>5</v>
      </c>
      <c r="I158" s="49">
        <f t="shared" si="4"/>
        <v>3.67</v>
      </c>
      <c r="J158" s="43"/>
    </row>
    <row r="159" spans="1:10" ht="280.5" x14ac:dyDescent="0.25">
      <c r="A159" s="52" t="s">
        <v>223</v>
      </c>
      <c r="B159" s="46" t="str">
        <f>B158</f>
        <v>880000О.99.0.АЭ26АА55000</v>
      </c>
      <c r="C159" s="33" t="s">
        <v>222</v>
      </c>
      <c r="D159" s="51" t="s">
        <v>106</v>
      </c>
      <c r="E159" s="47" t="s">
        <v>104</v>
      </c>
      <c r="F159" s="10">
        <v>100</v>
      </c>
      <c r="G159" s="48">
        <v>100</v>
      </c>
      <c r="H159" s="10">
        <v>5</v>
      </c>
      <c r="I159" s="10">
        <f t="shared" si="4"/>
        <v>1</v>
      </c>
      <c r="J159" s="43"/>
    </row>
    <row r="160" spans="1:10" ht="51" x14ac:dyDescent="0.25">
      <c r="A160" s="52" t="s">
        <v>224</v>
      </c>
      <c r="B160" s="46" t="str">
        <f>B158</f>
        <v>880000О.99.0.АЭ26АА55000</v>
      </c>
      <c r="C160" s="33" t="s">
        <v>222</v>
      </c>
      <c r="D160" s="51" t="s">
        <v>108</v>
      </c>
      <c r="E160" s="47" t="s">
        <v>109</v>
      </c>
      <c r="F160" s="10">
        <v>0</v>
      </c>
      <c r="G160" s="48">
        <v>0</v>
      </c>
      <c r="H160" s="10">
        <v>5</v>
      </c>
      <c r="I160" s="10">
        <v>0</v>
      </c>
      <c r="J160" s="43"/>
    </row>
    <row r="161" spans="1:10" ht="63.75" x14ac:dyDescent="0.25">
      <c r="A161" s="52" t="s">
        <v>225</v>
      </c>
      <c r="B161" s="46" t="str">
        <f>B158</f>
        <v>880000О.99.0.АЭ26АА55000</v>
      </c>
      <c r="C161" s="33" t="s">
        <v>222</v>
      </c>
      <c r="D161" s="10" t="s">
        <v>111</v>
      </c>
      <c r="E161" s="47" t="s">
        <v>104</v>
      </c>
      <c r="F161" s="10">
        <v>100</v>
      </c>
      <c r="G161" s="48">
        <v>100</v>
      </c>
      <c r="H161" s="10">
        <v>5</v>
      </c>
      <c r="I161" s="10">
        <f t="shared" si="4"/>
        <v>1</v>
      </c>
      <c r="J161" s="43"/>
    </row>
    <row r="162" spans="1:10" ht="51" x14ac:dyDescent="0.25">
      <c r="A162" s="52" t="s">
        <v>226</v>
      </c>
      <c r="B162" s="46" t="str">
        <f>B158</f>
        <v>880000О.99.0.АЭ26АА55000</v>
      </c>
      <c r="C162" s="33" t="s">
        <v>222</v>
      </c>
      <c r="D162" s="51" t="s">
        <v>113</v>
      </c>
      <c r="E162" s="47" t="s">
        <v>104</v>
      </c>
      <c r="F162" s="10">
        <v>100</v>
      </c>
      <c r="G162" s="48">
        <v>100</v>
      </c>
      <c r="H162" s="10">
        <v>5</v>
      </c>
      <c r="I162" s="10">
        <f t="shared" si="4"/>
        <v>1</v>
      </c>
      <c r="J162" s="43"/>
    </row>
    <row r="163" spans="1:10" ht="51" x14ac:dyDescent="0.25">
      <c r="A163" s="52" t="s">
        <v>227</v>
      </c>
      <c r="B163" s="46" t="str">
        <f>B158</f>
        <v>880000О.99.0.АЭ26АА55000</v>
      </c>
      <c r="C163" s="33" t="s">
        <v>222</v>
      </c>
      <c r="D163" s="51" t="s">
        <v>115</v>
      </c>
      <c r="E163" s="47" t="s">
        <v>104</v>
      </c>
      <c r="F163" s="10">
        <v>100</v>
      </c>
      <c r="G163" s="48">
        <v>95</v>
      </c>
      <c r="H163" s="10">
        <v>5</v>
      </c>
      <c r="I163" s="10">
        <f t="shared" si="4"/>
        <v>0.95</v>
      </c>
      <c r="J163" s="43"/>
    </row>
    <row r="164" spans="1:10" ht="89.25" x14ac:dyDescent="0.25">
      <c r="A164" s="52" t="s">
        <v>228</v>
      </c>
      <c r="B164" s="50" t="str">
        <f>B43</f>
        <v>880000О.99.0.АЭ26АА64000</v>
      </c>
      <c r="C164" s="33" t="s">
        <v>229</v>
      </c>
      <c r="D164" s="10" t="s">
        <v>103</v>
      </c>
      <c r="E164" s="47" t="s">
        <v>104</v>
      </c>
      <c r="F164" s="10">
        <v>100</v>
      </c>
      <c r="G164" s="48">
        <f>H43*100</f>
        <v>100</v>
      </c>
      <c r="H164" s="10">
        <v>5</v>
      </c>
      <c r="I164" s="49">
        <f t="shared" si="4"/>
        <v>1</v>
      </c>
      <c r="J164" s="43">
        <f>L41</f>
        <v>0</v>
      </c>
    </row>
    <row r="165" spans="1:10" ht="280.5" x14ac:dyDescent="0.25">
      <c r="A165" s="52" t="s">
        <v>230</v>
      </c>
      <c r="B165" s="46" t="str">
        <f>B164</f>
        <v>880000О.99.0.АЭ26АА64000</v>
      </c>
      <c r="C165" s="33" t="s">
        <v>229</v>
      </c>
      <c r="D165" s="51" t="s">
        <v>106</v>
      </c>
      <c r="E165" s="47" t="s">
        <v>104</v>
      </c>
      <c r="F165" s="10">
        <v>100</v>
      </c>
      <c r="G165" s="48">
        <v>100</v>
      </c>
      <c r="H165" s="10">
        <v>5</v>
      </c>
      <c r="I165" s="10">
        <f t="shared" si="4"/>
        <v>1</v>
      </c>
      <c r="J165" s="43"/>
    </row>
    <row r="166" spans="1:10" ht="89.25" x14ac:dyDescent="0.25">
      <c r="A166" s="52" t="s">
        <v>231</v>
      </c>
      <c r="B166" s="46" t="str">
        <f>B164</f>
        <v>880000О.99.0.АЭ26АА64000</v>
      </c>
      <c r="C166" s="33" t="s">
        <v>229</v>
      </c>
      <c r="D166" s="33" t="s">
        <v>108</v>
      </c>
      <c r="E166" s="47" t="s">
        <v>109</v>
      </c>
      <c r="F166" s="10">
        <v>0</v>
      </c>
      <c r="G166" s="48">
        <v>0</v>
      </c>
      <c r="H166" s="10">
        <v>5</v>
      </c>
      <c r="I166" s="10">
        <v>0</v>
      </c>
      <c r="J166" s="43"/>
    </row>
    <row r="167" spans="1:10" ht="89.25" x14ac:dyDescent="0.25">
      <c r="A167" s="52" t="s">
        <v>232</v>
      </c>
      <c r="B167" s="46" t="str">
        <f>B164</f>
        <v>880000О.99.0.АЭ26АА64000</v>
      </c>
      <c r="C167" s="33" t="s">
        <v>229</v>
      </c>
      <c r="D167" s="10" t="s">
        <v>111</v>
      </c>
      <c r="E167" s="47" t="s">
        <v>104</v>
      </c>
      <c r="F167" s="10">
        <v>100</v>
      </c>
      <c r="G167" s="48">
        <v>100</v>
      </c>
      <c r="H167" s="10">
        <v>5</v>
      </c>
      <c r="I167" s="10">
        <f t="shared" si="4"/>
        <v>1</v>
      </c>
      <c r="J167" s="43"/>
    </row>
    <row r="168" spans="1:10" ht="89.25" x14ac:dyDescent="0.25">
      <c r="A168" s="52" t="s">
        <v>233</v>
      </c>
      <c r="B168" s="46" t="str">
        <f>B164</f>
        <v>880000О.99.0.АЭ26АА64000</v>
      </c>
      <c r="C168" s="33" t="s">
        <v>229</v>
      </c>
      <c r="D168" s="33" t="s">
        <v>113</v>
      </c>
      <c r="E168" s="47" t="s">
        <v>104</v>
      </c>
      <c r="F168" s="10">
        <v>100</v>
      </c>
      <c r="G168" s="48">
        <v>100</v>
      </c>
      <c r="H168" s="10">
        <v>5</v>
      </c>
      <c r="I168" s="10">
        <f t="shared" si="4"/>
        <v>1</v>
      </c>
      <c r="J168" s="43"/>
    </row>
    <row r="169" spans="1:10" ht="89.25" x14ac:dyDescent="0.25">
      <c r="A169" s="52" t="s">
        <v>234</v>
      </c>
      <c r="B169" s="46" t="str">
        <f>B164</f>
        <v>880000О.99.0.АЭ26АА64000</v>
      </c>
      <c r="C169" s="33" t="s">
        <v>229</v>
      </c>
      <c r="D169" s="33" t="s">
        <v>115</v>
      </c>
      <c r="E169" s="47" t="s">
        <v>104</v>
      </c>
      <c r="F169" s="10">
        <v>100</v>
      </c>
      <c r="G169" s="48">
        <v>95</v>
      </c>
      <c r="H169" s="10">
        <v>5</v>
      </c>
      <c r="I169" s="10">
        <f t="shared" si="4"/>
        <v>0.95</v>
      </c>
      <c r="J169" s="43"/>
    </row>
    <row r="170" spans="1:10" ht="114.75" x14ac:dyDescent="0.25">
      <c r="A170" s="52" t="s">
        <v>235</v>
      </c>
      <c r="B170" s="50" t="str">
        <f>B44</f>
        <v>22889000Р69100310002002</v>
      </c>
      <c r="C170" s="70" t="s">
        <v>236</v>
      </c>
      <c r="D170" s="33" t="s">
        <v>103</v>
      </c>
      <c r="E170" s="33" t="s">
        <v>237</v>
      </c>
      <c r="F170" s="10">
        <v>100</v>
      </c>
      <c r="G170" s="48">
        <f>H44*100</f>
        <v>100</v>
      </c>
      <c r="H170" s="10">
        <v>5</v>
      </c>
      <c r="I170" s="49">
        <f t="shared" si="4"/>
        <v>1</v>
      </c>
      <c r="J170" s="54">
        <f>L45</f>
        <v>0</v>
      </c>
    </row>
    <row r="171" spans="1:10" ht="114.75" x14ac:dyDescent="0.25">
      <c r="A171" s="52" t="s">
        <v>238</v>
      </c>
      <c r="B171" s="46" t="str">
        <f>B170</f>
        <v>22889000Р69100310002002</v>
      </c>
      <c r="C171" s="70" t="s">
        <v>236</v>
      </c>
      <c r="D171" s="33" t="s">
        <v>239</v>
      </c>
      <c r="E171" s="33" t="s">
        <v>240</v>
      </c>
      <c r="F171" s="10">
        <v>5</v>
      </c>
      <c r="G171" s="48">
        <v>5</v>
      </c>
      <c r="H171" s="10">
        <v>5</v>
      </c>
      <c r="I171" s="10">
        <f t="shared" si="4"/>
        <v>1</v>
      </c>
      <c r="J171" s="43"/>
    </row>
    <row r="172" spans="1:10" ht="114.75" x14ac:dyDescent="0.25">
      <c r="A172" s="52" t="s">
        <v>241</v>
      </c>
      <c r="B172" s="46" t="str">
        <f>B170</f>
        <v>22889000Р69100310002002</v>
      </c>
      <c r="C172" s="70" t="s">
        <v>236</v>
      </c>
      <c r="D172" s="33" t="s">
        <v>242</v>
      </c>
      <c r="E172" s="33" t="s">
        <v>243</v>
      </c>
      <c r="F172" s="10">
        <v>0</v>
      </c>
      <c r="G172" s="48">
        <v>0</v>
      </c>
      <c r="H172" s="10">
        <v>5</v>
      </c>
      <c r="I172" s="10">
        <v>0</v>
      </c>
      <c r="J172" s="43"/>
    </row>
    <row r="173" spans="1:10" ht="114.75" x14ac:dyDescent="0.25">
      <c r="A173" s="52" t="s">
        <v>244</v>
      </c>
      <c r="B173" s="46" t="str">
        <f>B170</f>
        <v>22889000Р69100310002002</v>
      </c>
      <c r="C173" s="70" t="s">
        <v>236</v>
      </c>
      <c r="D173" s="33" t="s">
        <v>245</v>
      </c>
      <c r="E173" s="33" t="s">
        <v>237</v>
      </c>
      <c r="F173" s="10">
        <v>100</v>
      </c>
      <c r="G173" s="48">
        <v>100</v>
      </c>
      <c r="H173" s="10">
        <v>5</v>
      </c>
      <c r="I173" s="10">
        <f t="shared" si="4"/>
        <v>1</v>
      </c>
      <c r="J173" s="43"/>
    </row>
    <row r="174" spans="1:10" ht="114.75" x14ac:dyDescent="0.25">
      <c r="A174" s="52" t="s">
        <v>246</v>
      </c>
      <c r="B174" s="50" t="str">
        <f>B45</f>
        <v>22879000Р69100410001002</v>
      </c>
      <c r="C174" s="70" t="s">
        <v>247</v>
      </c>
      <c r="D174" s="33" t="s">
        <v>103</v>
      </c>
      <c r="E174" s="33" t="s">
        <v>237</v>
      </c>
      <c r="F174" s="10">
        <v>100</v>
      </c>
      <c r="G174" s="48">
        <f>H45*100</f>
        <v>100</v>
      </c>
      <c r="H174" s="10">
        <v>5</v>
      </c>
      <c r="I174" s="49">
        <f t="shared" si="4"/>
        <v>1</v>
      </c>
      <c r="J174" s="54">
        <f>L50</f>
        <v>0</v>
      </c>
    </row>
    <row r="175" spans="1:10" ht="114.75" x14ac:dyDescent="0.25">
      <c r="A175" s="52" t="s">
        <v>248</v>
      </c>
      <c r="B175" s="46" t="str">
        <f>B174</f>
        <v>22879000Р69100410001002</v>
      </c>
      <c r="C175" s="70" t="s">
        <v>247</v>
      </c>
      <c r="D175" s="33" t="s">
        <v>239</v>
      </c>
      <c r="E175" s="33" t="s">
        <v>240</v>
      </c>
      <c r="F175" s="10">
        <v>5</v>
      </c>
      <c r="G175" s="48">
        <v>5</v>
      </c>
      <c r="H175" s="10">
        <v>5</v>
      </c>
      <c r="I175" s="10">
        <f t="shared" si="4"/>
        <v>1</v>
      </c>
      <c r="J175" s="43"/>
    </row>
    <row r="176" spans="1:10" ht="114.75" x14ac:dyDescent="0.25">
      <c r="A176" s="52" t="s">
        <v>249</v>
      </c>
      <c r="B176" s="46" t="str">
        <f>B174</f>
        <v>22879000Р69100410001002</v>
      </c>
      <c r="C176" s="70" t="s">
        <v>247</v>
      </c>
      <c r="D176" s="33" t="s">
        <v>242</v>
      </c>
      <c r="E176" s="33" t="s">
        <v>243</v>
      </c>
      <c r="F176" s="10">
        <v>0</v>
      </c>
      <c r="G176" s="48">
        <v>0</v>
      </c>
      <c r="H176" s="10">
        <v>5</v>
      </c>
      <c r="I176" s="10">
        <v>0</v>
      </c>
      <c r="J176" s="43"/>
    </row>
    <row r="177" spans="1:10" ht="114.75" x14ac:dyDescent="0.25">
      <c r="A177" s="52" t="s">
        <v>250</v>
      </c>
      <c r="B177" s="46" t="str">
        <f>B174</f>
        <v>22879000Р69100410001002</v>
      </c>
      <c r="C177" s="70" t="s">
        <v>247</v>
      </c>
      <c r="D177" s="33" t="s">
        <v>245</v>
      </c>
      <c r="E177" s="33" t="s">
        <v>237</v>
      </c>
      <c r="F177" s="10">
        <v>100</v>
      </c>
      <c r="G177" s="48">
        <v>100</v>
      </c>
      <c r="H177" s="10">
        <v>5</v>
      </c>
      <c r="I177" s="10">
        <f t="shared" si="4"/>
        <v>1</v>
      </c>
      <c r="J177" s="43"/>
    </row>
    <row r="178" spans="1:10" ht="114.75" x14ac:dyDescent="0.25">
      <c r="A178" s="52" t="s">
        <v>251</v>
      </c>
      <c r="B178" s="50" t="str">
        <f>B46</f>
        <v>22889000Р69101010001002</v>
      </c>
      <c r="C178" s="70" t="s">
        <v>252</v>
      </c>
      <c r="D178" s="33" t="s">
        <v>103</v>
      </c>
      <c r="E178" s="33" t="s">
        <v>237</v>
      </c>
      <c r="F178" s="10">
        <v>100</v>
      </c>
      <c r="G178" s="48">
        <f>H46*100</f>
        <v>100</v>
      </c>
      <c r="H178" s="10">
        <v>5</v>
      </c>
      <c r="I178" s="49">
        <f t="shared" si="4"/>
        <v>1</v>
      </c>
      <c r="J178" s="54">
        <f>L54</f>
        <v>0</v>
      </c>
    </row>
    <row r="179" spans="1:10" ht="114.75" x14ac:dyDescent="0.25">
      <c r="A179" s="52" t="s">
        <v>253</v>
      </c>
      <c r="B179" s="46" t="str">
        <f>B178</f>
        <v>22889000Р69101010001002</v>
      </c>
      <c r="C179" s="70" t="s">
        <v>252</v>
      </c>
      <c r="D179" s="33" t="s">
        <v>239</v>
      </c>
      <c r="E179" s="33" t="s">
        <v>240</v>
      </c>
      <c r="F179" s="10">
        <v>5</v>
      </c>
      <c r="G179" s="48">
        <v>5</v>
      </c>
      <c r="H179" s="10">
        <v>5</v>
      </c>
      <c r="I179" s="10">
        <f t="shared" si="4"/>
        <v>1</v>
      </c>
      <c r="J179" s="43"/>
    </row>
    <row r="180" spans="1:10" ht="114.75" x14ac:dyDescent="0.25">
      <c r="A180" s="52" t="s">
        <v>254</v>
      </c>
      <c r="B180" s="46" t="str">
        <f>B178</f>
        <v>22889000Р69101010001002</v>
      </c>
      <c r="C180" s="70" t="s">
        <v>252</v>
      </c>
      <c r="D180" s="33" t="s">
        <v>242</v>
      </c>
      <c r="E180" s="33" t="s">
        <v>243</v>
      </c>
      <c r="F180" s="10">
        <v>0</v>
      </c>
      <c r="G180" s="48">
        <v>0</v>
      </c>
      <c r="H180" s="10">
        <v>5</v>
      </c>
      <c r="I180" s="10">
        <v>0</v>
      </c>
      <c r="J180" s="43"/>
    </row>
    <row r="181" spans="1:10" ht="114.75" x14ac:dyDescent="0.25">
      <c r="A181" s="52" t="s">
        <v>255</v>
      </c>
      <c r="B181" s="46" t="str">
        <f>B178</f>
        <v>22889000Р69101010001002</v>
      </c>
      <c r="C181" s="70" t="s">
        <v>252</v>
      </c>
      <c r="D181" s="33" t="s">
        <v>245</v>
      </c>
      <c r="E181" s="33" t="s">
        <v>237</v>
      </c>
      <c r="F181" s="10">
        <v>100</v>
      </c>
      <c r="G181" s="48">
        <v>100</v>
      </c>
      <c r="H181" s="10">
        <v>5</v>
      </c>
      <c r="I181" s="10">
        <f t="shared" si="4"/>
        <v>1</v>
      </c>
      <c r="J181" s="43"/>
    </row>
  </sheetData>
  <mergeCells count="39">
    <mergeCell ref="G59:G60"/>
    <mergeCell ref="H59:H60"/>
    <mergeCell ref="J59:J60"/>
    <mergeCell ref="A59:A60"/>
    <mergeCell ref="B59:B60"/>
    <mergeCell ref="C59:C60"/>
    <mergeCell ref="D59:E59"/>
    <mergeCell ref="F59:F60"/>
    <mergeCell ref="K27:K45"/>
    <mergeCell ref="A49:G49"/>
    <mergeCell ref="A50:G50"/>
    <mergeCell ref="A56:G56"/>
    <mergeCell ref="A57:G57"/>
    <mergeCell ref="H23:H24"/>
    <mergeCell ref="I23:I24"/>
    <mergeCell ref="J23:J24"/>
    <mergeCell ref="K23:K24"/>
    <mergeCell ref="L23:L24"/>
    <mergeCell ref="A14:G14"/>
    <mergeCell ref="B15:E15"/>
    <mergeCell ref="A20:G20"/>
    <mergeCell ref="A21:G21"/>
    <mergeCell ref="A23:A24"/>
    <mergeCell ref="B23:B24"/>
    <mergeCell ref="C23:C24"/>
    <mergeCell ref="D23:D24"/>
    <mergeCell ref="E23:E24"/>
    <mergeCell ref="F23:F24"/>
    <mergeCell ref="G23:G24"/>
    <mergeCell ref="A9:G9"/>
    <mergeCell ref="A10:G10"/>
    <mergeCell ref="A11:G11"/>
    <mergeCell ref="A12:G12"/>
    <mergeCell ref="A13:G13"/>
    <mergeCell ref="F2:F4"/>
    <mergeCell ref="A5:G5"/>
    <mergeCell ref="A6:G6"/>
    <mergeCell ref="A7:G7"/>
    <mergeCell ref="A8:G8"/>
  </mergeCells>
  <pageMargins left="7.8740000000000004E-2" right="0.11811000000000001" top="0.27559099999999992" bottom="0.23622000000000001" header="0.31496099999999999" footer="0.31496099999999999"/>
  <pageSetup paperSize="9" scale="37" orientation="landscape"/>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380-пп (Отчёт)</vt:lpstr>
      <vt:lpstr>'380-пп (Отчёт)'!Par97</vt:lpstr>
      <vt:lpstr>'380-пп (Отчёт)'!Par98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Директор КЦСОН</cp:lastModifiedBy>
  <cp:revision>1</cp:revision>
  <dcterms:created xsi:type="dcterms:W3CDTF">2016-02-04T06:52:00Z</dcterms:created>
  <dcterms:modified xsi:type="dcterms:W3CDTF">2023-02-20T06:24:27Z</dcterms:modified>
  <cp:version>786432</cp:version>
</cp:coreProperties>
</file>